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testazione Az.1.3 e 21.1 P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<sst xmlns="http://schemas.openxmlformats.org/spreadsheetml/2006/main" count="252" uniqueCount="200">
  <si>
    <t xml:space="preserve">ALLEGATO A: PR MARCHE FESR 2021-2027 - AZIONE 1.1.2 - Bando “Innovazione di prodotto sostenibile e digitale” - Liquidazione anticipazione alle imprese di cui alla graduatoria approvata con decreto 427/SVE del 07.11.2024</t>
  </si>
  <si>
    <t xml:space="preserve">  </t>
  </si>
  <si>
    <t xml:space="preserve">IMPEGNI ASSUNTI CON DDD n. 493/SVE del 20/12/2024 - ANNUALITÀ 2025 </t>
  </si>
  <si>
    <t xml:space="preserve"> </t>
  </si>
  <si>
    <t xml:space="preserve">CAPITOLO
2140520214
(quota UE 50%)</t>
  </si>
  <si>
    <t xml:space="preserve">CAPITOLO
2140520215
(quota STATO 35%)</t>
  </si>
  <si>
    <t xml:space="preserve">CAPITOLO
2140520216
(quota REGIONE 15%)</t>
  </si>
  <si>
    <t xml:space="preserve">SEDE LEGALE</t>
  </si>
  <si>
    <t xml:space="preserve">SEDE OPERATIVA</t>
  </si>
  <si>
    <t xml:space="preserve">Impegno 1659/2025 </t>
  </si>
  <si>
    <t xml:space="preserve">Impegno 1660/2025 </t>
  </si>
  <si>
    <t xml:space="preserve">Impegno 1661/2025 </t>
  </si>
  <si>
    <t xml:space="preserve">n.</t>
  </si>
  <si>
    <t xml:space="preserve">ID SIGEF</t>
  </si>
  <si>
    <t xml:space="preserve">RAGIONE SOCIALE</t>
  </si>
  <si>
    <t xml:space="preserve">C.F. / P.IVA</t>
  </si>
  <si>
    <t xml:space="preserve">INDIRIZZO</t>
  </si>
  <si>
    <t xml:space="preserve">COMUNE</t>
  </si>
  <si>
    <t xml:space="preserve">CAP </t>
  </si>
  <si>
    <t xml:space="preserve">PROV</t>
  </si>
  <si>
    <t xml:space="preserve">TITOLO PROGETTO</t>
  </si>
  <si>
    <t xml:space="preserve">CUP</t>
  </si>
  <si>
    <t xml:space="preserve">Accettazione contributo </t>
  </si>
  <si>
    <t xml:space="preserve">Data presentazione  richiesta di liquidazione a titolo di anticipazione sulla piattaforma SIGEF</t>
  </si>
  <si>
    <t xml:space="preserve">Ente Fideiussore</t>
  </si>
  <si>
    <t xml:space="preserve">N. Polizza</t>
  </si>
  <si>
    <t xml:space="preserve">Pec di Conferma validità polizza </t>
  </si>
  <si>
    <t xml:space="preserve">Data richiesta informazione antimafia</t>
  </si>
  <si>
    <t xml:space="preserve">Data ottenimento informazione antimafia (scadenza 12 mesi)</t>
  </si>
  <si>
    <t xml:space="preserve">DURC data scadenza</t>
  </si>
  <si>
    <t xml:space="preserve">Visura Deggendorf</t>
  </si>
  <si>
    <t xml:space="preserve">ID esito SVEM</t>
  </si>
  <si>
    <t xml:space="preserve">Paleo esito SVEM</t>
  </si>
  <si>
    <t xml:space="preserve">RNA COR</t>
  </si>
  <si>
    <t xml:space="preserve"> INVESTIMENTO AMMESSO</t>
  </si>
  <si>
    <t xml:space="preserve">CONTRIBUTO CONCESSO </t>
  </si>
  <si>
    <t xml:space="preserve">Nr Beneficiario SIAGI</t>
  </si>
  <si>
    <t xml:space="preserve">CONTRIBUTO ANTICIPO 
</t>
  </si>
  <si>
    <t xml:space="preserve">IMPORTO
SUB</t>
  </si>
  <si>
    <t xml:space="preserve">N. 
SUB</t>
  </si>
  <si>
    <t xml:space="preserve">BIOLAB SRL</t>
  </si>
  <si>
    <t xml:space="preserve">02083900445</t>
  </si>
  <si>
    <t xml:space="preserve">LARGO DEGLI ARANCI N 9</t>
  </si>
  <si>
    <t xml:space="preserve">ASCOLI PICENO</t>
  </si>
  <si>
    <t xml:space="preserve">63100</t>
  </si>
  <si>
    <t xml:space="preserve">AP</t>
  </si>
  <si>
    <t xml:space="preserve">Next-Gen Emocolture: Innovazione nella Diagnostica delle Infezioni del Flusso Sanguigno Next-Gen Blood Cultures: Innovation in Bloodstream Infection Diagnostics</t>
  </si>
  <si>
    <t xml:space="preserve">B37H24004200007</t>
  </si>
  <si>
    <t xml:space="preserve">0017920|07/01/2025|R_MARCHE|GRM|SVE|A|330.30/2023/ICIN/102</t>
  </si>
  <si>
    <t xml:space="preserve">0278835|06/03/2025|R_MARCHE|GRM|SVE|A|330.30/2023/ICIN/102</t>
  </si>
  <si>
    <t xml:space="preserve">BANCA SELLA SPA</t>
  </si>
  <si>
    <t xml:space="preserve">2025022619</t>
  </si>
  <si>
    <t xml:space="preserve">uscita:                                                           0337704|20/03/2025|R_MARCHE|GRM|SVE|P|330.30/2023/ICIN/102                     entrata:                                                            0358524|25/03/2025|R_MARCHE|GRM|SVE|A|330.30/2023/ICIN/102</t>
  </si>
  <si>
    <t xml:space="preserve">33412972 del 11/04/2025</t>
  </si>
  <si>
    <t xml:space="preserve">0457470|14/04/2025|R_MARCHE|GRM|SVE|A|330.30/2023/ICIN/102</t>
  </si>
  <si>
    <t xml:space="preserve">880685</t>
  </si>
  <si>
    <t xml:space="preserve">2723/2025</t>
  </si>
  <si>
    <t xml:space="preserve">2948/2025</t>
  </si>
  <si>
    <t xml:space="preserve">3173/2025</t>
  </si>
  <si>
    <t xml:space="preserve">SHUSA SRL</t>
  </si>
  <si>
    <t xml:space="preserve">01577440439</t>
  </si>
  <si>
    <t xml:space="preserve">VIA MARCHE 10</t>
  </si>
  <si>
    <t xml:space="preserve">MORROVALLE</t>
  </si>
  <si>
    <t xml:space="preserve">62010</t>
  </si>
  <si>
    <t xml:space="preserve">MC</t>
  </si>
  <si>
    <t xml:space="preserve">ECO BIO Lifting 5.0 ECO BIO Lifting 5.0</t>
  </si>
  <si>
    <t xml:space="preserve">B98I24005780007</t>
  </si>
  <si>
    <t xml:space="preserve">0075522|20/01/2025|R_MARCHE|GRM|SVE|A|330.30/2023/ICIN/102</t>
  </si>
  <si>
    <t xml:space="preserve">0316155|14/03/2025|R_MARCHE|GRM|SVE|A|330.30/2023/ICIN/102</t>
  </si>
  <si>
    <t xml:space="preserve">REVO Insurance SpA</t>
  </si>
  <si>
    <t xml:space="preserve">2157774</t>
  </si>
  <si>
    <t xml:space="preserve">uscita:                                                        0346200|21/03/2025|R_MARCHE|GRM|SVE|P|330.30/2023/ICIN/102                             entrata: 0352430|24/03/2025|R_MARCHE|GRM|SVE|A|330.30/2023/ICIN/102</t>
  </si>
  <si>
    <t xml:space="preserve">33412974 del 11/04/2025</t>
  </si>
  <si>
    <t xml:space="preserve">0451837|11/04/2025|R_MARCHE|GRM|SVE|A|330.30/2023/ICIN/102</t>
  </si>
  <si>
    <t xml:space="preserve">864577</t>
  </si>
  <si>
    <t xml:space="preserve">2577/2025 </t>
  </si>
  <si>
    <t xml:space="preserve">2802/2025</t>
  </si>
  <si>
    <t xml:space="preserve">3027/2025</t>
  </si>
  <si>
    <t xml:space="preserve">ANJUNA SRLS</t>
  </si>
  <si>
    <t xml:space="preserve">02979550429</t>
  </si>
  <si>
    <t xml:space="preserve">Via CIALDINI 64</t>
  </si>
  <si>
    <t xml:space="preserve">FABRIANO</t>
  </si>
  <si>
    <t xml:space="preserve">60044</t>
  </si>
  <si>
    <t xml:space="preserve">AN</t>
  </si>
  <si>
    <t xml:space="preserve">BEACHWEAR SOSTENIBILE E DIGITALE: DALLE FIBRE NATURALI AL METAVERSO. SUSTAINABLE AND DIGITAL BEACHWEAR: FROM NATURAL FIBERS TO THE METAVERSE</t>
  </si>
  <si>
    <t xml:space="preserve">B95H24002920007</t>
  </si>
  <si>
    <t xml:space="preserve">0044258|13/01/2025|R_MARCHE|GRM|SVE|A|330.30/2023/ICIN/102</t>
  </si>
  <si>
    <t xml:space="preserve">0285497|07/03/2025|R_MARCHE|GRM|SVE|A|330.30/2023/ICIN/102</t>
  </si>
  <si>
    <t xml:space="preserve">Confificoop Marche</t>
  </si>
  <si>
    <t xml:space="preserve">uscita:                                                      0388797|31/03/2025|R_MARCHE|GRM|SVE|P|330.30/2023/ICIN/102                             entrata: 0405943|02/04/2025|R_MARCHE|GRM|SVE|A|330.30/2023/ICIN/102</t>
  </si>
  <si>
    <t xml:space="preserve">33425207 del 14/04/2025</t>
  </si>
  <si>
    <t xml:space="preserve">36955389|10/04/2025|SVE</t>
  </si>
  <si>
    <t xml:space="preserve">2599/2025</t>
  </si>
  <si>
    <t xml:space="preserve">2824/2025</t>
  </si>
  <si>
    <t xml:space="preserve">3049/2025</t>
  </si>
  <si>
    <t xml:space="preserve">MAGLIFICIO TOMAS SRL</t>
  </si>
  <si>
    <t xml:space="preserve">00179210448</t>
  </si>
  <si>
    <t xml:space="preserve">Via G. SACCONI 1</t>
  </si>
  <si>
    <t xml:space="preserve">FERMO</t>
  </si>
  <si>
    <t xml:space="preserve">63900</t>
  </si>
  <si>
    <t xml:space="preserve">FM</t>
  </si>
  <si>
    <t xml:space="preserve">MRZ SPORT: CONNESSIONE TRA FASHION, NATURA E BENESSERE MRZ SPORT: CONNECTING FASHION, NATURE AND WELLNESS</t>
  </si>
  <si>
    <t xml:space="preserve">B68I24004570007</t>
  </si>
  <si>
    <t xml:space="preserve">0037411|10/01/2025|R_MARCHE|GRM|SVE|A|330.30/2023/ICIN/102</t>
  </si>
  <si>
    <t xml:space="preserve">0360421|25/03/2025|R_MARCHE|GRM|SVE|A|330.30/2023/ICIN/102</t>
  </si>
  <si>
    <t xml:space="preserve">uni.co. Società Cooperativa</t>
  </si>
  <si>
    <t xml:space="preserve">uscita:                                                        0433089|08/04/2025|R_MARCHE|GRM|SVE|P|330.30/2023/ICIN/102                             entrata:  0435030|08/04/2025|R_MARCHE|GRM|SVE|A|330.30/2023/ICIN/102</t>
  </si>
  <si>
    <t xml:space="preserve">33424798 del 14/04/2025</t>
  </si>
  <si>
    <t xml:space="preserve">36954709|10/04/2025|SVE</t>
  </si>
  <si>
    <t xml:space="preserve">873801</t>
  </si>
  <si>
    <t xml:space="preserve">2587/2025</t>
  </si>
  <si>
    <t xml:space="preserve">2812/2025</t>
  </si>
  <si>
    <t xml:space="preserve">3037/2025</t>
  </si>
  <si>
    <t xml:space="preserve">SIA SRL </t>
  </si>
  <si>
    <t xml:space="preserve">01461180430</t>
  </si>
  <si>
    <t xml:space="preserve">VIA BUFFOLARECCIA N 12</t>
  </si>
  <si>
    <t xml:space="preserve">LORETO</t>
  </si>
  <si>
    <t xml:space="preserve">60025</t>
  </si>
  <si>
    <t xml:space="preserve">Altro Zona Industriale industriale buffolareccia -</t>
  </si>
  <si>
    <t xml:space="preserve">METrees: Stazione modulare per test di sicurezza elettrica METrees: Modular Electrical Tester</t>
  </si>
  <si>
    <t xml:space="preserve">B57H24004660007</t>
  </si>
  <si>
    <t xml:space="preserve">0040490|10/01/2025|R_MARCHE|GRM|SVE|A|330.30/2023/ICIN/102</t>
  </si>
  <si>
    <t xml:space="preserve">0290419|10/03/2025|R_MARCHE|GRM|SVE|A|330.30/2023/ICIN/102</t>
  </si>
  <si>
    <t xml:space="preserve">REALE MUTUA</t>
  </si>
  <si>
    <t xml:space="preserve">2025/50/2612655</t>
  </si>
  <si>
    <t xml:space="preserve">uscita:                                                        0405722|02/04/2025|R_MARCHE|GRM|SVE|P|330.30/2023/ICIN/102                             entrata:  0419926|04/04/2025|R_MARCHE|GRM|SVE|A|330.30/2023/ICIN/102</t>
  </si>
  <si>
    <t xml:space="preserve">33424810 del 14/04/2025</t>
  </si>
  <si>
    <t xml:space="preserve">36959306|10/04/2025|SVE</t>
  </si>
  <si>
    <t xml:space="preserve">985807</t>
  </si>
  <si>
    <t xml:space="preserve">2603/2025</t>
  </si>
  <si>
    <t xml:space="preserve">2828/2025</t>
  </si>
  <si>
    <t xml:space="preserve">3053/2025 </t>
  </si>
  <si>
    <t xml:space="preserve">NETCOADV SRL</t>
  </si>
  <si>
    <t xml:space="preserve">02612790424</t>
  </si>
  <si>
    <t xml:space="preserve">VIA ANDREA COSTA 65</t>
  </si>
  <si>
    <t xml:space="preserve">PESARO</t>
  </si>
  <si>
    <t xml:space="preserve">61122</t>
  </si>
  <si>
    <t xml:space="preserve">PU</t>
  </si>
  <si>
    <t xml:space="preserve">ITALIANO: Massimizzare l`efficienza energetica nella produzione INGLESE: Maximize energy efficiency in production</t>
  </si>
  <si>
    <t xml:space="preserve">B77H24003500007</t>
  </si>
  <si>
    <t xml:space="preserve">0095376|24/01/2025|R_MARCHE|GRM|SVE|A|330.30/2023/ICIN/102</t>
  </si>
  <si>
    <t xml:space="preserve">0345769|21/03/2025|R_MARCHE|GRM|SVE|A|330.30/2023/ICIN/102</t>
  </si>
  <si>
    <t xml:space="preserve">Axa Assicurazioni S.p.a.</t>
  </si>
  <si>
    <t xml:space="preserve">uscita:                                                       0404555|02/04/2025|R_MARCHE|GRM|SVE|P|330.30/2023/ICIN/102                             entrata:  0413430|03/04/2025|R_MARCHE|GRM|SVE|A|330.30/2023/ICIN/102</t>
  </si>
  <si>
    <t xml:space="preserve">33424824 del 14/04/2025</t>
  </si>
  <si>
    <t xml:space="preserve">36960184|10/04/2025|SVE</t>
  </si>
  <si>
    <t xml:space="preserve">872234 </t>
  </si>
  <si>
    <t xml:space="preserve">2616/2025</t>
  </si>
  <si>
    <t xml:space="preserve">2841/2025</t>
  </si>
  <si>
    <t xml:space="preserve">3066/2025</t>
  </si>
  <si>
    <t xml:space="preserve">ERGO MOBILITY S.R.L.</t>
  </si>
  <si>
    <t xml:space="preserve">02898510421</t>
  </si>
  <si>
    <t xml:space="preserve">Via CERESANI 18/A</t>
  </si>
  <si>
    <t xml:space="preserve">GALEONE SMART SENSOR GALEONE SMART SENSOR</t>
  </si>
  <si>
    <t xml:space="preserve">B98I24005900007</t>
  </si>
  <si>
    <t xml:space="preserve">0058323|15/01/2025|R_MARCHE|GRM|SVE|A|330.30/2023/ICIN/102</t>
  </si>
  <si>
    <t xml:space="preserve">0366618|26/03/2025|R_MARCHE|GRM|SVE|A|330.30/2023/ICIN/102</t>
  </si>
  <si>
    <t xml:space="preserve">UNI.CO. - SOCIETA' COOPERATIVA</t>
  </si>
  <si>
    <t xml:space="preserve">uscita:                                                      0418986|04/04/2025|R_MARCHE|GRM|SVE|P|330.30/2023/ICIN/102                             entrata:  0425868|07/04/2025|R_MARCHE|GRM|SVE|A|330.30/2023/ICIN/102</t>
  </si>
  <si>
    <t xml:space="preserve">33424825 del 14/04/2025</t>
  </si>
  <si>
    <t xml:space="preserve">36987286|14/04/2025|SVE</t>
  </si>
  <si>
    <t xml:space="preserve">943285</t>
  </si>
  <si>
    <t xml:space="preserve">2735/2025</t>
  </si>
  <si>
    <t xml:space="preserve">2960/2025</t>
  </si>
  <si>
    <t xml:space="preserve">3185/2025</t>
  </si>
  <si>
    <t xml:space="preserve">EME SRL</t>
  </si>
  <si>
    <t xml:space="preserve">02423410410</t>
  </si>
  <si>
    <t xml:space="preserve">Via Degli Abeti 88/1</t>
  </si>
  <si>
    <t xml:space="preserve">61122 </t>
  </si>
  <si>
    <t xml:space="preserve">PhysioNova</t>
  </si>
  <si>
    <t xml:space="preserve">B77H24003550007</t>
  </si>
  <si>
    <t xml:space="preserve">0084213|22/01/2025|R_MARCHE|GRM|SVE|A|330.30/2023/ICIN/102</t>
  </si>
  <si>
    <t xml:space="preserve">0363384|26/03/2025|R_MARCHE|GRM|SVE|A|330.30/2023/ICIN/102</t>
  </si>
  <si>
    <t xml:space="preserve">REVO Insurance S.p.A.</t>
  </si>
  <si>
    <t xml:space="preserve">uscita:                                                      0440534|09/04/2025|R_MARCHE|GRM|SVE|P|330.30/2023/ICIN/102                             entrata:  0444102|10/04/2025|R_MARCHE|GRM|SVE|A|330.30/2023/ICIN/102</t>
  </si>
  <si>
    <t xml:space="preserve">Contributo liquidato sotto condizione risolutiva subordinatamente all'esito delle verifiche</t>
  </si>
  <si>
    <t xml:space="preserve">33424836 del 14/04/2025</t>
  </si>
  <si>
    <t xml:space="preserve">36972771|11/04/2025|SVE</t>
  </si>
  <si>
    <t xml:space="preserve">859546</t>
  </si>
  <si>
    <t xml:space="preserve">2709/2025</t>
  </si>
  <si>
    <t xml:space="preserve">2934/2025</t>
  </si>
  <si>
    <t xml:space="preserve">3159/2025</t>
  </si>
  <si>
    <t xml:space="preserve">WEBCOOM S.R.L.</t>
  </si>
  <si>
    <t xml:space="preserve">02365210448</t>
  </si>
  <si>
    <t xml:space="preserve">PIAZZA FELICE CAVALLOTTI N 4</t>
  </si>
  <si>
    <t xml:space="preserve">ORTEZZANO</t>
  </si>
  <si>
    <t xml:space="preserve">63851</t>
  </si>
  <si>
    <t xml:space="preserve">Via San Pietro 5</t>
  </si>
  <si>
    <t xml:space="preserve">SMARTSTAY</t>
  </si>
  <si>
    <t xml:space="preserve">B26G24000350007</t>
  </si>
  <si>
    <t xml:space="preserve">0058845|15/01/2025|R_MARCHE|GRM|SVE|A|330.30/2023/ICIN/102</t>
  </si>
  <si>
    <t xml:space="preserve">0285951|08/03/2025|R_MARCHE|GRM|SVE|A|330.30/2023/ICIN/102</t>
  </si>
  <si>
    <t xml:space="preserve">GROUPAMA ASSICURAZIONI SPA</t>
  </si>
  <si>
    <t xml:space="preserve">115489275</t>
  </si>
  <si>
    <t xml:space="preserve">uscita: 0405566|02/04/2025|R_MARCHE|GRM|SVE|P|330.30/2023/ICIN/102                                             entrata:                                                     0413669|03/04/2025|R_MARCHE|GRM|SVE|A|330.30/2023/ICIN/102</t>
  </si>
  <si>
    <t xml:space="preserve">33413151 del 11/04/2025</t>
  </si>
  <si>
    <t xml:space="preserve">36966563|11/04/2025|SVE</t>
  </si>
  <si>
    <t xml:space="preserve">2751/2025</t>
  </si>
  <si>
    <t xml:space="preserve">2976/2025 </t>
  </si>
  <si>
    <t xml:space="preserve">3201/2025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</si>
</sst>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&quot; €&quot;_-;\-* #,##0.00&quot; €&quot;_-;_-* \-??&quot; €&quot;_-;_-@_-"/>
    <numFmt numFmtId="168" formatCode="&quot;€ &quot;#,##0.00"/>
    <numFmt numFmtId="169" formatCode="#,##0.00&quot; €&quot;;[RED]\-#,##0.00&quot; €&quot;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242424"/>
      <name val="Calibri"/>
      <family val="2"/>
      <charset val="1"/>
    </font>
    <font>
      <b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A1429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8" fillId="2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A1429"/>
      <rgbColor rgb="FF333300"/>
      <rgbColor rgb="FF993300"/>
      <rgbColor rgb="FF993366"/>
      <rgbColor rgb="FF333399"/>
      <rgbColor rgb="FF2424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AK2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3" ySplit="6" topLeftCell="X7" activePane="bottomRight" state="frozen"/>
      <selection pane="topLeft" activeCell="A1" activeCellId="0" sqref="A1"/>
      <selection pane="topRight" activeCell="X1" activeCellId="0" sqref="X1"/>
      <selection pane="bottomLeft" activeCell="A7" activeCellId="0" sqref="A7"/>
      <selection pane="bottomRight" activeCell="AJ9" activeCellId="0" sqref="AJ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6.29"/>
    <col collapsed="false" customWidth="true" hidden="false" outlineLevel="0" max="3" min="3" style="2" width="30.85"/>
    <col collapsed="false" customWidth="true" hidden="false" outlineLevel="0" max="4" min="4" style="3" width="15"/>
    <col collapsed="false" customWidth="true" hidden="false" outlineLevel="0" max="5" min="5" style="3" width="30.43"/>
    <col collapsed="false" customWidth="true" hidden="false" outlineLevel="0" max="6" min="6" style="3" width="29.14"/>
    <col collapsed="false" customWidth="true" hidden="false" outlineLevel="0" max="7" min="7" style="3" width="6.71"/>
    <col collapsed="false" customWidth="true" hidden="false" outlineLevel="0" max="8" min="8" style="3" width="6"/>
    <col collapsed="false" customWidth="true" hidden="false" outlineLevel="0" max="9" min="9" style="3" width="30.43"/>
    <col collapsed="false" customWidth="true" hidden="false" outlineLevel="0" max="10" min="10" style="3" width="29.14"/>
    <col collapsed="false" customWidth="true" hidden="false" outlineLevel="0" max="11" min="11" style="3" width="6.71"/>
    <col collapsed="false" customWidth="true" hidden="false" outlineLevel="0" max="12" min="12" style="3" width="6"/>
    <col collapsed="false" customWidth="true" hidden="false" outlineLevel="0" max="13" min="13" style="3" width="25.42"/>
    <col collapsed="false" customWidth="true" hidden="false" outlineLevel="0" max="14" min="14" style="3" width="16.57"/>
    <col collapsed="false" customWidth="true" hidden="false" outlineLevel="0" max="15" min="15" style="3" width="30.29"/>
    <col collapsed="false" customWidth="true" hidden="false" outlineLevel="0" max="16" min="16" style="3" width="28.71"/>
    <col collapsed="false" customWidth="true" hidden="false" outlineLevel="0" max="17" min="17" style="3" width="34"/>
    <col collapsed="false" customWidth="true" hidden="false" outlineLevel="0" max="18" min="18" style="3" width="19.57"/>
    <col collapsed="false" customWidth="true" hidden="false" outlineLevel="0" max="19" min="19" style="3" width="34.29"/>
    <col collapsed="false" customWidth="true" hidden="false" outlineLevel="0" max="20" min="20" style="3" width="19.57"/>
    <col collapsed="false" customWidth="true" hidden="false" outlineLevel="0" max="21" min="21" style="3" width="30.43"/>
    <col collapsed="false" customWidth="true" hidden="false" outlineLevel="0" max="22" min="22" style="4" width="19.86"/>
    <col collapsed="false" customWidth="true" hidden="false" outlineLevel="0" max="23" min="23" style="4" width="23.29"/>
    <col collapsed="false" customWidth="true" hidden="false" outlineLevel="0" max="24" min="24" style="4" width="25.29"/>
    <col collapsed="false" customWidth="true" hidden="false" outlineLevel="0" max="25" min="25" style="4" width="31.86"/>
    <col collapsed="false" customWidth="true" hidden="false" outlineLevel="0" max="26" min="26" style="4" width="15.42"/>
    <col collapsed="false" customWidth="true" hidden="false" outlineLevel="0" max="28" min="27" style="3" width="18.71"/>
    <col collapsed="false" customWidth="true" hidden="false" outlineLevel="0" max="29" min="29" style="3" width="10.57"/>
    <col collapsed="false" customWidth="true" hidden="false" outlineLevel="0" max="30" min="30" style="0" width="14.57"/>
    <col collapsed="false" customWidth="true" hidden="false" outlineLevel="0" max="31" min="31" style="0" width="18.71"/>
    <col collapsed="false" customWidth="true" hidden="false" outlineLevel="0" max="32" min="32" style="0" width="14.71"/>
    <col collapsed="false" customWidth="true" hidden="false" outlineLevel="0" max="33" min="33" style="0" width="18.57"/>
    <col collapsed="false" customWidth="true" hidden="false" outlineLevel="0" max="34" min="34" style="0" width="14.71"/>
    <col collapsed="false" customWidth="true" hidden="false" outlineLevel="0" max="35" min="35" style="0" width="18.71"/>
    <col collapsed="false" customWidth="true" hidden="false" outlineLevel="0" max="36" min="36" style="0" width="14.71"/>
    <col collapsed="false" customWidth="true" hidden="false" outlineLevel="0" max="37" min="37" style="0" width="4.71"/>
  </cols>
  <sheetData>
    <row r="1" customFormat="false" ht="27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customFormat="false" ht="13.5" hidden="false" customHeight="true" outlineLevel="0" collapsed="false">
      <c r="A2" s="6"/>
      <c r="B2" s="6"/>
      <c r="C2" s="6"/>
      <c r="D2" s="6"/>
      <c r="E2" s="6"/>
      <c r="F2" s="7"/>
      <c r="G2" s="7"/>
      <c r="H2" s="7"/>
      <c r="I2" s="6"/>
      <c r="J2" s="7"/>
      <c r="K2" s="7"/>
      <c r="L2" s="7"/>
      <c r="M2" s="7"/>
      <c r="N2" s="7"/>
      <c r="O2" s="6"/>
      <c r="P2" s="6"/>
      <c r="Q2" s="6"/>
      <c r="R2" s="7"/>
      <c r="S2" s="6"/>
      <c r="T2" s="6"/>
      <c r="U2" s="6"/>
      <c r="V2" s="8"/>
      <c r="W2" s="9"/>
      <c r="X2" s="9"/>
      <c r="Y2" s="9"/>
      <c r="Z2" s="9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customFormat="false" ht="26.25" hidden="false" customHeight="true" outlineLevel="0" collapsed="false">
      <c r="A3" s="6"/>
      <c r="B3" s="6"/>
      <c r="C3" s="10" t="s">
        <v>1</v>
      </c>
      <c r="E3" s="6"/>
      <c r="F3" s="7"/>
      <c r="G3" s="7"/>
      <c r="H3" s="7"/>
      <c r="I3" s="6"/>
      <c r="J3" s="7"/>
      <c r="K3" s="7"/>
      <c r="L3" s="7"/>
      <c r="M3" s="7"/>
      <c r="N3" s="7"/>
      <c r="O3" s="6"/>
      <c r="P3" s="6"/>
      <c r="Q3" s="6"/>
      <c r="R3" s="7"/>
      <c r="S3" s="6"/>
      <c r="T3" s="6"/>
      <c r="U3" s="6"/>
      <c r="V3" s="8"/>
      <c r="W3" s="9"/>
      <c r="X3" s="9"/>
      <c r="Y3" s="9"/>
      <c r="Z3" s="9"/>
      <c r="AA3" s="6"/>
      <c r="AB3" s="6"/>
      <c r="AC3" s="6"/>
      <c r="AD3" s="6"/>
      <c r="AE3" s="11" t="s">
        <v>2</v>
      </c>
      <c r="AF3" s="11"/>
      <c r="AG3" s="11"/>
      <c r="AH3" s="11"/>
      <c r="AI3" s="11"/>
      <c r="AJ3" s="11"/>
    </row>
    <row r="4" customFormat="false" ht="44.25" hidden="false" customHeight="true" outlineLevel="0" collapsed="false">
      <c r="A4" s="6"/>
      <c r="B4" s="6"/>
      <c r="C4" s="6"/>
      <c r="D4" s="6"/>
      <c r="E4" s="6"/>
      <c r="F4" s="7"/>
      <c r="G4" s="7"/>
      <c r="H4" s="7"/>
      <c r="I4" s="6"/>
      <c r="J4" s="7"/>
      <c r="K4" s="7"/>
      <c r="L4" s="7"/>
      <c r="M4" s="7"/>
      <c r="N4" s="7"/>
      <c r="O4" s="6"/>
      <c r="P4" s="6"/>
      <c r="Q4" s="6"/>
      <c r="R4" s="7"/>
      <c r="S4" s="6"/>
      <c r="T4" s="6"/>
      <c r="U4" s="6"/>
      <c r="V4" s="8"/>
      <c r="W4" s="9"/>
      <c r="X4" s="9"/>
      <c r="Y4" s="9"/>
      <c r="Z4" s="9"/>
      <c r="AA4" s="6"/>
      <c r="AB4" s="6"/>
      <c r="AC4" s="10" t="s">
        <v>3</v>
      </c>
      <c r="AD4" s="6"/>
      <c r="AE4" s="11" t="s">
        <v>4</v>
      </c>
      <c r="AF4" s="11"/>
      <c r="AG4" s="11" t="s">
        <v>5</v>
      </c>
      <c r="AH4" s="11"/>
      <c r="AI4" s="11" t="s">
        <v>6</v>
      </c>
      <c r="AJ4" s="11"/>
      <c r="AK4" s="12" t="s">
        <v>3</v>
      </c>
    </row>
    <row r="5" customFormat="false" ht="36.75" hidden="false" customHeight="true" outlineLevel="0" collapsed="false">
      <c r="A5" s="6"/>
      <c r="B5" s="6"/>
      <c r="C5" s="6"/>
      <c r="D5" s="10" t="s">
        <v>3</v>
      </c>
      <c r="E5" s="13" t="s">
        <v>7</v>
      </c>
      <c r="F5" s="13"/>
      <c r="G5" s="13"/>
      <c r="H5" s="13"/>
      <c r="I5" s="13" t="s">
        <v>8</v>
      </c>
      <c r="J5" s="13"/>
      <c r="K5" s="13"/>
      <c r="L5" s="13"/>
      <c r="M5" s="14"/>
      <c r="N5" s="7"/>
      <c r="O5" s="6"/>
      <c r="P5" s="6"/>
      <c r="Q5" s="6"/>
      <c r="R5" s="7"/>
      <c r="S5" s="6"/>
      <c r="T5" s="6"/>
      <c r="U5" s="6"/>
      <c r="V5" s="8"/>
      <c r="W5" s="9"/>
      <c r="X5" s="9"/>
      <c r="Y5" s="9"/>
      <c r="Z5" s="9"/>
      <c r="AA5" s="6"/>
      <c r="AB5" s="6"/>
      <c r="AC5" s="6"/>
      <c r="AD5" s="6"/>
      <c r="AE5" s="15" t="s">
        <v>9</v>
      </c>
      <c r="AF5" s="15"/>
      <c r="AG5" s="15" t="s">
        <v>10</v>
      </c>
      <c r="AH5" s="15"/>
      <c r="AI5" s="15" t="s">
        <v>11</v>
      </c>
      <c r="AJ5" s="15"/>
    </row>
    <row r="6" s="20" customFormat="true" ht="30.55" hidden="false" customHeight="false" outlineLevel="0" collapsed="false">
      <c r="A6" s="16" t="s">
        <v>12</v>
      </c>
      <c r="B6" s="16" t="s">
        <v>13</v>
      </c>
      <c r="C6" s="16" t="s">
        <v>14</v>
      </c>
      <c r="D6" s="16" t="s">
        <v>15</v>
      </c>
      <c r="E6" s="17" t="s">
        <v>16</v>
      </c>
      <c r="F6" s="17" t="s">
        <v>17</v>
      </c>
      <c r="G6" s="17" t="s">
        <v>18</v>
      </c>
      <c r="H6" s="17" t="s">
        <v>19</v>
      </c>
      <c r="I6" s="17" t="s">
        <v>16</v>
      </c>
      <c r="J6" s="17" t="s">
        <v>17</v>
      </c>
      <c r="K6" s="17" t="s">
        <v>18</v>
      </c>
      <c r="L6" s="17" t="s">
        <v>19</v>
      </c>
      <c r="M6" s="18" t="s">
        <v>20</v>
      </c>
      <c r="N6" s="16" t="s">
        <v>21</v>
      </c>
      <c r="O6" s="18" t="s">
        <v>22</v>
      </c>
      <c r="P6" s="18" t="s">
        <v>23</v>
      </c>
      <c r="Q6" s="18" t="s">
        <v>24</v>
      </c>
      <c r="R6" s="18" t="s">
        <v>25</v>
      </c>
      <c r="S6" s="18" t="s">
        <v>26</v>
      </c>
      <c r="T6" s="18" t="s">
        <v>27</v>
      </c>
      <c r="U6" s="18" t="s">
        <v>28</v>
      </c>
      <c r="V6" s="18" t="s">
        <v>29</v>
      </c>
      <c r="W6" s="18" t="s">
        <v>30</v>
      </c>
      <c r="X6" s="18" t="s">
        <v>31</v>
      </c>
      <c r="Y6" s="18" t="s">
        <v>32</v>
      </c>
      <c r="Z6" s="18" t="s">
        <v>33</v>
      </c>
      <c r="AA6" s="17" t="s">
        <v>34</v>
      </c>
      <c r="AB6" s="17" t="s">
        <v>35</v>
      </c>
      <c r="AC6" s="18" t="s">
        <v>36</v>
      </c>
      <c r="AD6" s="19" t="s">
        <v>37</v>
      </c>
      <c r="AE6" s="19" t="s">
        <v>38</v>
      </c>
      <c r="AF6" s="19" t="s">
        <v>39</v>
      </c>
      <c r="AG6" s="19" t="s">
        <v>38</v>
      </c>
      <c r="AH6" s="19" t="s">
        <v>39</v>
      </c>
      <c r="AI6" s="19" t="s">
        <v>38</v>
      </c>
      <c r="AJ6" s="19" t="s">
        <v>39</v>
      </c>
    </row>
    <row r="7" s="41" customFormat="true" ht="120" hidden="false" customHeight="true" outlineLevel="0" collapsed="false">
      <c r="A7" s="21" t="n">
        <v>1</v>
      </c>
      <c r="B7" s="22" t="n">
        <v>65373</v>
      </c>
      <c r="C7" s="23" t="s">
        <v>40</v>
      </c>
      <c r="D7" s="24" t="s">
        <v>41</v>
      </c>
      <c r="E7" s="25" t="s">
        <v>42</v>
      </c>
      <c r="F7" s="26" t="s">
        <v>43</v>
      </c>
      <c r="G7" s="26" t="s">
        <v>44</v>
      </c>
      <c r="H7" s="26" t="s">
        <v>45</v>
      </c>
      <c r="I7" s="25" t="s">
        <v>42</v>
      </c>
      <c r="J7" s="26" t="s">
        <v>43</v>
      </c>
      <c r="K7" s="26" t="s">
        <v>44</v>
      </c>
      <c r="L7" s="26" t="s">
        <v>45</v>
      </c>
      <c r="M7" s="27" t="s">
        <v>46</v>
      </c>
      <c r="N7" s="22" t="s">
        <v>47</v>
      </c>
      <c r="O7" s="28" t="s">
        <v>48</v>
      </c>
      <c r="P7" s="28" t="s">
        <v>49</v>
      </c>
      <c r="Q7" s="29" t="s">
        <v>50</v>
      </c>
      <c r="R7" s="29" t="s">
        <v>51</v>
      </c>
      <c r="S7" s="30" t="s">
        <v>52</v>
      </c>
      <c r="T7" s="31"/>
      <c r="U7" s="32"/>
      <c r="V7" s="33" t="n">
        <v>45825</v>
      </c>
      <c r="W7" s="33" t="s">
        <v>53</v>
      </c>
      <c r="X7" s="26"/>
      <c r="Y7" s="34" t="s">
        <v>54</v>
      </c>
      <c r="Z7" s="21" t="n">
        <v>23196269</v>
      </c>
      <c r="AA7" s="35" t="n">
        <v>195810</v>
      </c>
      <c r="AB7" s="35" t="n">
        <v>94905</v>
      </c>
      <c r="AC7" s="36" t="s">
        <v>55</v>
      </c>
      <c r="AD7" s="37" t="n">
        <f aca="false">AB7/100*40</f>
        <v>37962</v>
      </c>
      <c r="AE7" s="38" t="n">
        <f aca="false">AD7/100*50</f>
        <v>18981</v>
      </c>
      <c r="AF7" s="39" t="s">
        <v>56</v>
      </c>
      <c r="AG7" s="38" t="n">
        <f aca="false">AD7/100*35</f>
        <v>13286.7</v>
      </c>
      <c r="AH7" s="39" t="s">
        <v>57</v>
      </c>
      <c r="AI7" s="38" t="n">
        <f aca="false">AD7-AE7-AG7</f>
        <v>5694.3</v>
      </c>
      <c r="AJ7" s="39" t="s">
        <v>58</v>
      </c>
      <c r="AK7" s="40"/>
    </row>
    <row r="8" s="41" customFormat="true" ht="129" hidden="false" customHeight="true" outlineLevel="0" collapsed="false">
      <c r="A8" s="21" t="n">
        <v>2</v>
      </c>
      <c r="B8" s="22" t="n">
        <v>65434</v>
      </c>
      <c r="C8" s="42" t="s">
        <v>59</v>
      </c>
      <c r="D8" s="24" t="s">
        <v>60</v>
      </c>
      <c r="E8" s="25" t="s">
        <v>61</v>
      </c>
      <c r="F8" s="43" t="s">
        <v>62</v>
      </c>
      <c r="G8" s="43" t="s">
        <v>63</v>
      </c>
      <c r="H8" s="43" t="s">
        <v>64</v>
      </c>
      <c r="I8" s="25" t="s">
        <v>61</v>
      </c>
      <c r="J8" s="43" t="s">
        <v>62</v>
      </c>
      <c r="K8" s="43" t="s">
        <v>63</v>
      </c>
      <c r="L8" s="43" t="s">
        <v>64</v>
      </c>
      <c r="M8" s="44" t="s">
        <v>65</v>
      </c>
      <c r="N8" s="45" t="s">
        <v>66</v>
      </c>
      <c r="O8" s="28" t="s">
        <v>67</v>
      </c>
      <c r="P8" s="28" t="s">
        <v>68</v>
      </c>
      <c r="Q8" s="46" t="s">
        <v>69</v>
      </c>
      <c r="R8" s="47" t="s">
        <v>70</v>
      </c>
      <c r="S8" s="34" t="s">
        <v>71</v>
      </c>
      <c r="T8" s="48"/>
      <c r="U8" s="49"/>
      <c r="V8" s="33" t="n">
        <v>45854</v>
      </c>
      <c r="W8" s="33" t="s">
        <v>72</v>
      </c>
      <c r="X8" s="26"/>
      <c r="Y8" s="34" t="s">
        <v>73</v>
      </c>
      <c r="Z8" s="45" t="n">
        <v>23195719</v>
      </c>
      <c r="AA8" s="35" t="n">
        <v>213144</v>
      </c>
      <c r="AB8" s="35" t="n">
        <v>104172</v>
      </c>
      <c r="AC8" s="50" t="s">
        <v>74</v>
      </c>
      <c r="AD8" s="37" t="n">
        <f aca="false">AB8/100*40</f>
        <v>41668.8</v>
      </c>
      <c r="AE8" s="38" t="n">
        <f aca="false">AD8/100*50</f>
        <v>20834.4</v>
      </c>
      <c r="AF8" s="39" t="s">
        <v>75</v>
      </c>
      <c r="AG8" s="38" t="n">
        <f aca="false">AD8/100*35</f>
        <v>14584.08</v>
      </c>
      <c r="AH8" s="39" t="s">
        <v>76</v>
      </c>
      <c r="AI8" s="38" t="n">
        <f aca="false">AD8-AE8-AG8</f>
        <v>6250.32</v>
      </c>
      <c r="AJ8" s="39" t="s">
        <v>77</v>
      </c>
      <c r="AK8" s="40"/>
    </row>
    <row r="9" s="41" customFormat="true" ht="129" hidden="false" customHeight="true" outlineLevel="0" collapsed="false">
      <c r="A9" s="21" t="n">
        <v>3</v>
      </c>
      <c r="B9" s="51" t="n">
        <v>65584</v>
      </c>
      <c r="C9" s="52" t="s">
        <v>78</v>
      </c>
      <c r="D9" s="24" t="s">
        <v>79</v>
      </c>
      <c r="E9" s="53" t="s">
        <v>80</v>
      </c>
      <c r="F9" s="43" t="s">
        <v>81</v>
      </c>
      <c r="G9" s="43" t="s">
        <v>82</v>
      </c>
      <c r="H9" s="43" t="s">
        <v>83</v>
      </c>
      <c r="I9" s="53" t="s">
        <v>80</v>
      </c>
      <c r="J9" s="43" t="s">
        <v>81</v>
      </c>
      <c r="K9" s="43" t="s">
        <v>82</v>
      </c>
      <c r="L9" s="43" t="s">
        <v>83</v>
      </c>
      <c r="M9" s="44" t="s">
        <v>84</v>
      </c>
      <c r="N9" s="45" t="s">
        <v>85</v>
      </c>
      <c r="O9" s="54" t="s">
        <v>86</v>
      </c>
      <c r="P9" s="28" t="s">
        <v>87</v>
      </c>
      <c r="Q9" s="55" t="s">
        <v>88</v>
      </c>
      <c r="R9" s="47" t="n">
        <v>801894</v>
      </c>
      <c r="S9" s="34" t="s">
        <v>89</v>
      </c>
      <c r="T9" s="56"/>
      <c r="U9" s="33"/>
      <c r="V9" s="33" t="n">
        <v>45878</v>
      </c>
      <c r="W9" s="33" t="s">
        <v>90</v>
      </c>
      <c r="X9" s="22" t="s">
        <v>91</v>
      </c>
      <c r="Y9" s="27"/>
      <c r="Z9" s="45" t="n">
        <v>23195758</v>
      </c>
      <c r="AA9" s="35" t="n">
        <v>110103</v>
      </c>
      <c r="AB9" s="35" t="n">
        <v>54301.5</v>
      </c>
      <c r="AC9" s="57" t="n">
        <v>985805</v>
      </c>
      <c r="AD9" s="37" t="n">
        <f aca="false">AB9/100*40</f>
        <v>21720.6</v>
      </c>
      <c r="AE9" s="38" t="n">
        <f aca="false">AD9/100*50</f>
        <v>10860.3</v>
      </c>
      <c r="AF9" s="39" t="s">
        <v>92</v>
      </c>
      <c r="AG9" s="38" t="n">
        <f aca="false">AD9/100*35</f>
        <v>7602.21</v>
      </c>
      <c r="AH9" s="39" t="s">
        <v>93</v>
      </c>
      <c r="AI9" s="38" t="n">
        <f aca="false">AD9-AE9-AG9</f>
        <v>3258.09</v>
      </c>
      <c r="AJ9" s="39" t="s">
        <v>94</v>
      </c>
      <c r="AK9" s="40"/>
    </row>
    <row r="10" s="41" customFormat="true" ht="105" hidden="false" customHeight="true" outlineLevel="0" collapsed="false">
      <c r="A10" s="21" t="n">
        <v>4</v>
      </c>
      <c r="B10" s="22" t="n">
        <v>64417</v>
      </c>
      <c r="C10" s="52" t="s">
        <v>95</v>
      </c>
      <c r="D10" s="24" t="s">
        <v>96</v>
      </c>
      <c r="E10" s="25" t="s">
        <v>97</v>
      </c>
      <c r="F10" s="43" t="s">
        <v>98</v>
      </c>
      <c r="G10" s="43" t="s">
        <v>99</v>
      </c>
      <c r="H10" s="43" t="s">
        <v>100</v>
      </c>
      <c r="I10" s="25" t="s">
        <v>97</v>
      </c>
      <c r="J10" s="43" t="s">
        <v>98</v>
      </c>
      <c r="K10" s="43" t="s">
        <v>99</v>
      </c>
      <c r="L10" s="43" t="s">
        <v>100</v>
      </c>
      <c r="M10" s="44" t="s">
        <v>101</v>
      </c>
      <c r="N10" s="45" t="s">
        <v>102</v>
      </c>
      <c r="O10" s="28" t="s">
        <v>103</v>
      </c>
      <c r="P10" s="58" t="s">
        <v>104</v>
      </c>
      <c r="Q10" s="55" t="s">
        <v>105</v>
      </c>
      <c r="R10" s="59" t="n">
        <v>466489</v>
      </c>
      <c r="S10" s="34" t="s">
        <v>106</v>
      </c>
      <c r="T10" s="48"/>
      <c r="U10" s="49"/>
      <c r="V10" s="33" t="n">
        <v>45833</v>
      </c>
      <c r="W10" s="33" t="s">
        <v>107</v>
      </c>
      <c r="X10" s="26" t="s">
        <v>108</v>
      </c>
      <c r="Y10" s="60"/>
      <c r="Z10" s="45" t="n">
        <v>23195735</v>
      </c>
      <c r="AA10" s="61" t="n">
        <v>204798</v>
      </c>
      <c r="AB10" s="62" t="n">
        <v>99849</v>
      </c>
      <c r="AC10" s="50" t="s">
        <v>109</v>
      </c>
      <c r="AD10" s="37" t="n">
        <f aca="false">AB10/100*40</f>
        <v>39939.6</v>
      </c>
      <c r="AE10" s="38" t="n">
        <f aca="false">AD10/100*50</f>
        <v>19969.8</v>
      </c>
      <c r="AF10" s="39" t="s">
        <v>110</v>
      </c>
      <c r="AG10" s="38" t="n">
        <f aca="false">AD10/100*35</f>
        <v>13978.86</v>
      </c>
      <c r="AH10" s="39" t="s">
        <v>111</v>
      </c>
      <c r="AI10" s="38" t="n">
        <f aca="false">AD10-AE10-AG10</f>
        <v>5990.94</v>
      </c>
      <c r="AJ10" s="39" t="s">
        <v>112</v>
      </c>
      <c r="AK10" s="40"/>
    </row>
    <row r="11" s="41" customFormat="true" ht="105" hidden="false" customHeight="true" outlineLevel="0" collapsed="false">
      <c r="A11" s="21" t="n">
        <v>5</v>
      </c>
      <c r="B11" s="22" t="n">
        <v>64789</v>
      </c>
      <c r="C11" s="52" t="s">
        <v>113</v>
      </c>
      <c r="D11" s="24" t="s">
        <v>114</v>
      </c>
      <c r="E11" s="25" t="s">
        <v>115</v>
      </c>
      <c r="F11" s="43" t="s">
        <v>116</v>
      </c>
      <c r="G11" s="43" t="s">
        <v>117</v>
      </c>
      <c r="H11" s="43" t="s">
        <v>83</v>
      </c>
      <c r="I11" s="53" t="s">
        <v>118</v>
      </c>
      <c r="J11" s="43" t="s">
        <v>116</v>
      </c>
      <c r="K11" s="43" t="s">
        <v>117</v>
      </c>
      <c r="L11" s="43" t="s">
        <v>83</v>
      </c>
      <c r="M11" s="44" t="s">
        <v>119</v>
      </c>
      <c r="N11" s="45" t="s">
        <v>120</v>
      </c>
      <c r="O11" s="28" t="s">
        <v>121</v>
      </c>
      <c r="P11" s="58" t="s">
        <v>122</v>
      </c>
      <c r="Q11" s="55" t="s">
        <v>123</v>
      </c>
      <c r="R11" s="59" t="s">
        <v>124</v>
      </c>
      <c r="S11" s="34" t="s">
        <v>125</v>
      </c>
      <c r="T11" s="48"/>
      <c r="U11" s="49"/>
      <c r="V11" s="33" t="n">
        <v>45832</v>
      </c>
      <c r="W11" s="33" t="s">
        <v>126</v>
      </c>
      <c r="X11" s="26" t="s">
        <v>127</v>
      </c>
      <c r="Y11" s="60"/>
      <c r="Z11" s="45" t="n">
        <v>23195935</v>
      </c>
      <c r="AA11" s="61" t="n">
        <v>255516</v>
      </c>
      <c r="AB11" s="62" t="n">
        <v>116958</v>
      </c>
      <c r="AC11" s="50" t="s">
        <v>128</v>
      </c>
      <c r="AD11" s="37" t="n">
        <f aca="false">AB11/100*40</f>
        <v>46783.2</v>
      </c>
      <c r="AE11" s="38" t="n">
        <f aca="false">AD11/100*50</f>
        <v>23391.6</v>
      </c>
      <c r="AF11" s="39" t="s">
        <v>129</v>
      </c>
      <c r="AG11" s="38" t="n">
        <f aca="false">AD11/100*35</f>
        <v>16374.12</v>
      </c>
      <c r="AH11" s="39" t="s">
        <v>130</v>
      </c>
      <c r="AI11" s="38" t="n">
        <f aca="false">AD11-AE11-AG11</f>
        <v>7017.48</v>
      </c>
      <c r="AJ11" s="39" t="s">
        <v>131</v>
      </c>
      <c r="AK11" s="40"/>
    </row>
    <row r="12" s="41" customFormat="true" ht="105" hidden="false" customHeight="true" outlineLevel="0" collapsed="false">
      <c r="A12" s="21" t="n">
        <v>6</v>
      </c>
      <c r="B12" s="22" t="n">
        <v>64730</v>
      </c>
      <c r="C12" s="52" t="s">
        <v>132</v>
      </c>
      <c r="D12" s="24" t="s">
        <v>133</v>
      </c>
      <c r="E12" s="25" t="s">
        <v>134</v>
      </c>
      <c r="F12" s="43" t="s">
        <v>135</v>
      </c>
      <c r="G12" s="43" t="s">
        <v>136</v>
      </c>
      <c r="H12" s="43" t="s">
        <v>137</v>
      </c>
      <c r="I12" s="25" t="s">
        <v>134</v>
      </c>
      <c r="J12" s="43" t="s">
        <v>135</v>
      </c>
      <c r="K12" s="43" t="s">
        <v>136</v>
      </c>
      <c r="L12" s="43" t="s">
        <v>137</v>
      </c>
      <c r="M12" s="44" t="s">
        <v>138</v>
      </c>
      <c r="N12" s="45" t="s">
        <v>139</v>
      </c>
      <c r="O12" s="28" t="s">
        <v>140</v>
      </c>
      <c r="P12" s="58" t="s">
        <v>141</v>
      </c>
      <c r="Q12" s="55" t="s">
        <v>142</v>
      </c>
      <c r="R12" s="59" t="n">
        <v>412578348</v>
      </c>
      <c r="S12" s="34" t="s">
        <v>143</v>
      </c>
      <c r="T12" s="48"/>
      <c r="U12" s="49"/>
      <c r="V12" s="33" t="n">
        <v>45827</v>
      </c>
      <c r="W12" s="33" t="s">
        <v>144</v>
      </c>
      <c r="X12" s="26" t="s">
        <v>145</v>
      </c>
      <c r="Y12" s="60"/>
      <c r="Z12" s="45" t="n">
        <v>23195953</v>
      </c>
      <c r="AA12" s="35" t="n">
        <v>255000</v>
      </c>
      <c r="AB12" s="62" t="n">
        <v>117900</v>
      </c>
      <c r="AC12" s="50" t="s">
        <v>146</v>
      </c>
      <c r="AD12" s="37" t="n">
        <f aca="false">AB12/100*40</f>
        <v>47160</v>
      </c>
      <c r="AE12" s="38" t="n">
        <f aca="false">AD12/100*50</f>
        <v>23580</v>
      </c>
      <c r="AF12" s="39" t="s">
        <v>147</v>
      </c>
      <c r="AG12" s="38" t="n">
        <f aca="false">AD12/100*35</f>
        <v>16506</v>
      </c>
      <c r="AH12" s="39" t="s">
        <v>148</v>
      </c>
      <c r="AI12" s="38" t="n">
        <f aca="false">AD12-AE12-AG12</f>
        <v>7074</v>
      </c>
      <c r="AJ12" s="39" t="s">
        <v>149</v>
      </c>
      <c r="AK12" s="40"/>
    </row>
    <row r="13" s="41" customFormat="true" ht="105" hidden="false" customHeight="true" outlineLevel="0" collapsed="false">
      <c r="A13" s="21" t="n">
        <v>7</v>
      </c>
      <c r="B13" s="22" t="n">
        <v>65379</v>
      </c>
      <c r="C13" s="52" t="s">
        <v>150</v>
      </c>
      <c r="D13" s="24" t="s">
        <v>151</v>
      </c>
      <c r="E13" s="25" t="s">
        <v>152</v>
      </c>
      <c r="F13" s="43" t="s">
        <v>81</v>
      </c>
      <c r="G13" s="43" t="s">
        <v>82</v>
      </c>
      <c r="H13" s="43" t="s">
        <v>83</v>
      </c>
      <c r="I13" s="25" t="s">
        <v>152</v>
      </c>
      <c r="J13" s="43" t="s">
        <v>81</v>
      </c>
      <c r="K13" s="43" t="s">
        <v>82</v>
      </c>
      <c r="L13" s="43" t="s">
        <v>83</v>
      </c>
      <c r="M13" s="44" t="s">
        <v>153</v>
      </c>
      <c r="N13" s="45" t="s">
        <v>154</v>
      </c>
      <c r="O13" s="28" t="s">
        <v>155</v>
      </c>
      <c r="P13" s="58" t="s">
        <v>156</v>
      </c>
      <c r="Q13" s="63" t="s">
        <v>157</v>
      </c>
      <c r="R13" s="63" t="n">
        <v>466965</v>
      </c>
      <c r="S13" s="34" t="s">
        <v>158</v>
      </c>
      <c r="T13" s="48"/>
      <c r="U13" s="49"/>
      <c r="V13" s="33" t="n">
        <v>45857</v>
      </c>
      <c r="W13" s="33" t="s">
        <v>159</v>
      </c>
      <c r="X13" s="26" t="s">
        <v>160</v>
      </c>
      <c r="Y13" s="60"/>
      <c r="Z13" s="45" t="n">
        <v>23196298</v>
      </c>
      <c r="AA13" s="35" t="n">
        <v>205953</v>
      </c>
      <c r="AB13" s="62" t="n">
        <v>100276.5</v>
      </c>
      <c r="AC13" s="50" t="s">
        <v>161</v>
      </c>
      <c r="AD13" s="37" t="n">
        <f aca="false">AB13/100*40</f>
        <v>40110.6</v>
      </c>
      <c r="AE13" s="38" t="n">
        <f aca="false">AD13/100*50</f>
        <v>20055.3</v>
      </c>
      <c r="AF13" s="39" t="s">
        <v>162</v>
      </c>
      <c r="AG13" s="38" t="n">
        <f aca="false">AD13/100*35</f>
        <v>14038.71</v>
      </c>
      <c r="AH13" s="39" t="s">
        <v>163</v>
      </c>
      <c r="AI13" s="38" t="n">
        <f aca="false">AD13-AE13-AG13</f>
        <v>6016.59</v>
      </c>
      <c r="AJ13" s="39" t="s">
        <v>164</v>
      </c>
      <c r="AK13" s="40"/>
    </row>
    <row r="14" s="41" customFormat="true" ht="105" hidden="false" customHeight="true" outlineLevel="0" collapsed="false">
      <c r="A14" s="21" t="n">
        <v>8</v>
      </c>
      <c r="B14" s="22" t="n">
        <v>65567</v>
      </c>
      <c r="C14" s="52" t="s">
        <v>165</v>
      </c>
      <c r="D14" s="24" t="s">
        <v>166</v>
      </c>
      <c r="E14" s="25" t="s">
        <v>167</v>
      </c>
      <c r="F14" s="43" t="s">
        <v>135</v>
      </c>
      <c r="G14" s="43" t="s">
        <v>168</v>
      </c>
      <c r="H14" s="43" t="s">
        <v>137</v>
      </c>
      <c r="I14" s="25" t="s">
        <v>167</v>
      </c>
      <c r="J14" s="43" t="s">
        <v>135</v>
      </c>
      <c r="K14" s="43" t="s">
        <v>168</v>
      </c>
      <c r="L14" s="43" t="s">
        <v>137</v>
      </c>
      <c r="M14" s="44" t="s">
        <v>169</v>
      </c>
      <c r="N14" s="45" t="s">
        <v>170</v>
      </c>
      <c r="O14" s="28" t="s">
        <v>171</v>
      </c>
      <c r="P14" s="58" t="s">
        <v>172</v>
      </c>
      <c r="Q14" s="63" t="s">
        <v>173</v>
      </c>
      <c r="R14" s="63" t="n">
        <v>2165317</v>
      </c>
      <c r="S14" s="34" t="s">
        <v>174</v>
      </c>
      <c r="T14" s="48" t="n">
        <v>45610</v>
      </c>
      <c r="U14" s="64" t="s">
        <v>175</v>
      </c>
      <c r="V14" s="33" t="n">
        <v>45862</v>
      </c>
      <c r="W14" s="33" t="s">
        <v>176</v>
      </c>
      <c r="X14" s="26" t="s">
        <v>177</v>
      </c>
      <c r="Y14" s="60"/>
      <c r="Z14" s="45" t="n">
        <v>23196248</v>
      </c>
      <c r="AA14" s="35" t="n">
        <v>372360</v>
      </c>
      <c r="AB14" s="62" t="n">
        <v>168180</v>
      </c>
      <c r="AC14" s="50" t="s">
        <v>178</v>
      </c>
      <c r="AD14" s="37" t="n">
        <f aca="false">AB14/100*40</f>
        <v>67272</v>
      </c>
      <c r="AE14" s="38" t="n">
        <f aca="false">AD14/100*50</f>
        <v>33636</v>
      </c>
      <c r="AF14" s="39" t="s">
        <v>179</v>
      </c>
      <c r="AG14" s="38" t="n">
        <f aca="false">AD14/100*35</f>
        <v>23545.2</v>
      </c>
      <c r="AH14" s="39" t="s">
        <v>180</v>
      </c>
      <c r="AI14" s="38" t="n">
        <f aca="false">AD14-AE14-AG14</f>
        <v>10090.8</v>
      </c>
      <c r="AJ14" s="39" t="s">
        <v>181</v>
      </c>
      <c r="AK14" s="40"/>
    </row>
    <row r="15" s="41" customFormat="true" ht="119.25" hidden="false" customHeight="true" outlineLevel="0" collapsed="false">
      <c r="A15" s="21" t="n">
        <v>9</v>
      </c>
      <c r="B15" s="51" t="n">
        <v>65630</v>
      </c>
      <c r="C15" s="52" t="s">
        <v>182</v>
      </c>
      <c r="D15" s="24" t="s">
        <v>183</v>
      </c>
      <c r="E15" s="53" t="s">
        <v>184</v>
      </c>
      <c r="F15" s="43" t="s">
        <v>185</v>
      </c>
      <c r="G15" s="43" t="s">
        <v>186</v>
      </c>
      <c r="H15" s="43" t="s">
        <v>100</v>
      </c>
      <c r="I15" s="53" t="s">
        <v>187</v>
      </c>
      <c r="J15" s="43" t="s">
        <v>185</v>
      </c>
      <c r="K15" s="43" t="s">
        <v>186</v>
      </c>
      <c r="L15" s="43" t="s">
        <v>100</v>
      </c>
      <c r="M15" s="44" t="s">
        <v>188</v>
      </c>
      <c r="N15" s="45" t="s">
        <v>189</v>
      </c>
      <c r="O15" s="54" t="s">
        <v>190</v>
      </c>
      <c r="P15" s="28" t="s">
        <v>191</v>
      </c>
      <c r="Q15" s="45" t="s">
        <v>192</v>
      </c>
      <c r="R15" s="65" t="s">
        <v>193</v>
      </c>
      <c r="S15" s="58" t="s">
        <v>194</v>
      </c>
      <c r="T15" s="56" t="n">
        <v>45614</v>
      </c>
      <c r="U15" s="33" t="n">
        <v>45686</v>
      </c>
      <c r="V15" s="33" t="n">
        <v>45765</v>
      </c>
      <c r="W15" s="33" t="s">
        <v>195</v>
      </c>
      <c r="X15" s="22" t="s">
        <v>196</v>
      </c>
      <c r="Y15" s="27"/>
      <c r="Z15" s="45" t="n">
        <v>23196323</v>
      </c>
      <c r="AA15" s="35" t="n">
        <v>338974.78</v>
      </c>
      <c r="AB15" s="35" t="n">
        <v>165092.84</v>
      </c>
      <c r="AC15" s="57" t="n">
        <v>965271</v>
      </c>
      <c r="AD15" s="37" t="n">
        <f aca="false">AB15/100*40</f>
        <v>66037.14</v>
      </c>
      <c r="AE15" s="38" t="n">
        <f aca="false">AD15/100*50</f>
        <v>33018.57</v>
      </c>
      <c r="AF15" s="39" t="s">
        <v>197</v>
      </c>
      <c r="AG15" s="38" t="n">
        <f aca="false">AD15/100*35</f>
        <v>23113</v>
      </c>
      <c r="AH15" s="39" t="s">
        <v>198</v>
      </c>
      <c r="AI15" s="38" t="n">
        <f aca="false">AD15-AE15-AG15</f>
        <v>9905.57</v>
      </c>
      <c r="AJ15" s="39" t="s">
        <v>199</v>
      </c>
      <c r="AK15" s="40"/>
    </row>
    <row r="16" s="72" customFormat="true" ht="15" hidden="false" customHeight="false" outlineLevel="0" collapsed="false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7" t="n">
        <f aca="false">SUM(AD7:AD15)</f>
        <v>408653.94</v>
      </c>
      <c r="AE16" s="67" t="n">
        <f aca="false">SUM(AE7:AE15)</f>
        <v>204326.97</v>
      </c>
      <c r="AF16" s="68"/>
      <c r="AG16" s="67" t="n">
        <f aca="false">SUM(AG7:AG15)</f>
        <v>143028.88</v>
      </c>
      <c r="AH16" s="69"/>
      <c r="AI16" s="67" t="n">
        <f aca="false">SUM(AI7:AI15)</f>
        <v>61298.09</v>
      </c>
      <c r="AJ16" s="70"/>
      <c r="AK16" s="71"/>
    </row>
    <row r="17" s="72" customFormat="true" ht="15" hidden="false" customHeight="false" outlineLevel="0" collapsed="false"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4"/>
      <c r="Z17" s="4"/>
      <c r="AA17" s="3"/>
      <c r="AB17" s="3"/>
      <c r="AC17" s="3"/>
      <c r="AK17" s="73"/>
    </row>
    <row r="18" s="72" customFormat="true" ht="15" hidden="false" customHeight="false" outlineLevel="0" collapsed="false"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74"/>
      <c r="T18" s="74"/>
      <c r="U18" s="3"/>
      <c r="V18" s="4"/>
      <c r="W18" s="4"/>
      <c r="X18" s="4"/>
      <c r="Y18" s="4"/>
      <c r="Z18" s="4"/>
      <c r="AA18" s="3"/>
      <c r="AB18" s="3"/>
      <c r="AC18" s="3"/>
      <c r="AD18" s="75"/>
      <c r="AE18" s="75"/>
      <c r="AF18" s="75"/>
      <c r="AG18" s="75"/>
      <c r="AH18" s="75"/>
      <c r="AI18" s="75"/>
      <c r="AJ18" s="76"/>
    </row>
    <row r="19" s="72" customFormat="true" ht="15" hidden="false" customHeight="false" outlineLevel="0" collapsed="false">
      <c r="B19" s="1"/>
      <c r="C19" s="2"/>
      <c r="D19" s="3" t="s">
        <v>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77"/>
      <c r="T19" s="74"/>
      <c r="U19" s="3"/>
      <c r="V19" s="4"/>
      <c r="W19" s="4"/>
      <c r="X19" s="4"/>
      <c r="Y19" s="4"/>
      <c r="Z19" s="4"/>
      <c r="AA19" s="3"/>
      <c r="AB19" s="3"/>
      <c r="AC19" s="3"/>
    </row>
    <row r="20" s="72" customFormat="true" ht="15" hidden="false" customHeight="false" outlineLevel="0" collapsed="false"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77"/>
      <c r="T20" s="74"/>
      <c r="U20" s="3"/>
      <c r="V20" s="4"/>
      <c r="W20" s="4"/>
      <c r="X20" s="4"/>
      <c r="Y20" s="4"/>
      <c r="Z20" s="4"/>
      <c r="AA20" s="3"/>
      <c r="AB20" s="3"/>
      <c r="AC20" s="3"/>
    </row>
    <row r="21" s="72" customFormat="true" ht="15" hidden="false" customHeight="false" outlineLevel="0" collapsed="false">
      <c r="B21" s="1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77"/>
      <c r="T21" s="74"/>
      <c r="U21" s="3"/>
      <c r="V21" s="4"/>
      <c r="W21" s="4"/>
      <c r="X21" s="4"/>
      <c r="Y21" s="4"/>
      <c r="Z21" s="4"/>
      <c r="AA21" s="3"/>
      <c r="AB21" s="3"/>
      <c r="AC21" s="3"/>
      <c r="AF21" s="78"/>
    </row>
    <row r="22" s="72" customFormat="true" ht="15" hidden="false" customHeight="false" outlineLevel="0" collapsed="false">
      <c r="B22" s="1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77"/>
      <c r="T22" s="74"/>
      <c r="U22" s="3"/>
      <c r="V22" s="4"/>
      <c r="W22" s="4"/>
      <c r="X22" s="4"/>
      <c r="Y22" s="4"/>
      <c r="Z22" s="4"/>
      <c r="AA22" s="3"/>
      <c r="AB22" s="3"/>
      <c r="AC22" s="3"/>
    </row>
    <row r="23" s="72" customFormat="true" ht="15" hidden="false" customHeight="false" outlineLevel="0" collapsed="false">
      <c r="B23" s="1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77"/>
      <c r="T23" s="74"/>
      <c r="U23" s="3"/>
      <c r="V23" s="4"/>
      <c r="W23" s="4"/>
      <c r="X23" s="4"/>
      <c r="Y23" s="4"/>
      <c r="Z23" s="4"/>
      <c r="AA23" s="3"/>
      <c r="AB23" s="3"/>
      <c r="AC23" s="3"/>
    </row>
    <row r="24" customFormat="false" ht="15" hidden="false" customHeight="false" outlineLevel="0" collapsed="false">
      <c r="S24" s="77"/>
      <c r="T24" s="74"/>
    </row>
    <row r="25" customFormat="false" ht="15" hidden="false" customHeight="false" outlineLevel="0" collapsed="false">
      <c r="S25" s="74"/>
      <c r="T25" s="74"/>
    </row>
    <row r="26" customFormat="false" ht="15" hidden="false" customHeight="false" outlineLevel="0" collapsed="false">
      <c r="S26" s="74"/>
      <c r="T26" s="74"/>
    </row>
    <row r="27" customFormat="false" ht="15" hidden="false" customHeight="false" outlineLevel="0" collapsed="false">
      <c r="S27" s="74"/>
      <c r="T27" s="74"/>
    </row>
  </sheetData>
  <mergeCells count="11">
    <mergeCell ref="A1:AK1"/>
    <mergeCell ref="AE3:AJ3"/>
    <mergeCell ref="AE4:AF4"/>
    <mergeCell ref="AG4:AH4"/>
    <mergeCell ref="AI4:AJ4"/>
    <mergeCell ref="E5:H5"/>
    <mergeCell ref="I5:L5"/>
    <mergeCell ref="AE5:AF5"/>
    <mergeCell ref="AG5:AH5"/>
    <mergeCell ref="AI5:AJ5"/>
    <mergeCell ref="A16:AC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2017-03-28T11:34:14Z</dcterms:created>
  <dc:creator>Emanuele Petrini</dc:creator>
  <dc:description/>
  <dc:language>it-IT</dc:language>
  <cp:lastModifiedBy>Marina Mangialardo</cp:lastModifiedBy>
  <cp:lastPrinted>2025-03-13T13:56:52Z</cp:lastPrinted>
  <dcterms:modified xsi:type="dcterms:W3CDTF">2025-04-14T10:43:32Z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