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ATO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<sst xmlns="http://schemas.openxmlformats.org/spreadsheetml/2006/main" count="316" uniqueCount="255">
  <si>
    <t xml:space="preserve">ALLEGATO 1 - Liquidazione 1, Bando Accoglienza 2024, Azione A anno 2024  (Bilancio 2025/2027  Annualità 2025  ed  Impegni reimputati alla ann. 2025 (DGR 607 del 17/04/2025) - ID OpenAct n. 43611118 )</t>
  </si>
  <si>
    <t xml:space="preserve">FASE DOMANDA / CONCESSIONE</t>
  </si>
  <si>
    <t xml:space="preserve">FASE ISTRUTTORIA RENDICONTO</t>
  </si>
  <si>
    <t xml:space="preserve">LIQUIDAZIONE</t>
  </si>
  <si>
    <t xml:space="preserve">BILANCIO 2025/2027 Esercizio 2025</t>
  </si>
  <si>
    <t xml:space="preserve">ORD.</t>
  </si>
  <si>
    <t xml:space="preserve">POS.  Grad. (DDS 238/TURI/2024 ; DDS 311/TURI - 07/11/2024)</t>
  </si>
  <si>
    <t xml:space="preserve">ID DOM PROCEDIM.</t>
  </si>
  <si>
    <t xml:space="preserve">COD. BENEF.</t>
  </si>
  <si>
    <t xml:space="preserve">DENOMINAZIONE SOGGETTO</t>
  </si>
  <si>
    <t xml:space="preserve">SEDE LEGALE</t>
  </si>
  <si>
    <t xml:space="preserve">INDIRIZZO SEDE LEGALE</t>
  </si>
  <si>
    <t xml:space="preserve">CODICE FISCALE</t>
  </si>
  <si>
    <t xml:space="preserve">P.IVA</t>
  </si>
  <si>
    <t xml:space="preserve">TITOLO PROGETTO / EVENTO</t>
  </si>
  <si>
    <t xml:space="preserve">CODICI - CUP (CUP UNICO Cumulativo Cat. Altri Soggetti - Altre Amm Locali)</t>
  </si>
  <si>
    <t xml:space="preserve">TOTALI SPESE</t>
  </si>
  <si>
    <t xml:space="preserve">ENTRATE</t>
  </si>
  <si>
    <t xml:space="preserve">DISAVANZO</t>
  </si>
  <si>
    <t xml:space="preserve">ATTO DI CONCESSIONE</t>
  </si>
  <si>
    <t xml:space="preserve">CONTRIBUTO CONCESSO</t>
  </si>
  <si>
    <t xml:space="preserve">SPESE PRESENTATE A RENDICONTO</t>
  </si>
  <si>
    <t xml:space="preserve">SPESE AMMESSE A RENDICONTO</t>
  </si>
  <si>
    <t xml:space="preserve">PROPORZ. %  SPESA  AMMESSA RENDICONT. - RISP. SPESA AMMESSA IN DOMANDA (Art. 6.1 DDS 154/2024)</t>
  </si>
  <si>
    <t xml:space="preserve">TOT. ENTRATE</t>
  </si>
  <si>
    <t xml:space="preserve">TOTALE DISAV.</t>
  </si>
  <si>
    <t xml:space="preserve">CONTRIBUTO LORDO DA LIQUIDARE</t>
  </si>
  <si>
    <t xml:space="preserve">ECONOMIA DA ACCERTARE</t>
  </si>
  <si>
    <t xml:space="preserve">Importo RIT 4% cod.106E Ritenute (Art.28 D.P.R. 600/73) </t>
  </si>
  <si>
    <t xml:space="preserve">CONTRIBUTO NETTO DA LIQUIDARE</t>
  </si>
  <si>
    <t xml:space="preserve">CAP.</t>
  </si>
  <si>
    <t xml:space="preserve">IMP - SUB  Impegni reimputati  alla annualità 2025 con  (DGR 607 del 17/04/2025)</t>
  </si>
  <si>
    <t xml:space="preserve">IMP - SUB  Annualità 2025</t>
  </si>
  <si>
    <t xml:space="preserve">NOTE RIDUZONE</t>
  </si>
  <si>
    <t xml:space="preserve">	874528</t>
  </si>
  <si>
    <t xml:space="preserve">A.S.D. XMA </t>
  </si>
  <si>
    <t xml:space="preserve">VIA RAFFAELLO SANZIO </t>
  </si>
  <si>
    <t xml:space="preserve">SENIGALLIA</t>
  </si>
  <si>
    <t xml:space="preserve">02618790428</t>
  </si>
  <si>
    <t xml:space="preserve">RADIO 105 XMASTERS - 2024</t>
  </si>
  <si>
    <t xml:space="preserve">B18J24002150009</t>
  </si>
  <si>
    <t xml:space="preserve">DDS 407/TURI - 31/12/2024</t>
  </si>
  <si>
    <t xml:space="preserve">Imp. 5319/9614-2025             (Ex. Imp. n° 11613/21809-2024)</t>
  </si>
  <si>
    <t xml:space="preserve">COMUNE DI ASCOLI PICENO</t>
  </si>
  <si>
    <t xml:space="preserve">PIAZZA ARRINGO N. 7</t>
  </si>
  <si>
    <t xml:space="preserve">ASCOLI PICENO</t>
  </si>
  <si>
    <t xml:space="preserve">00229010442</t>
  </si>
  <si>
    <t xml:space="preserve">GIOSTRA DELLA QUINTANA DI ASCOLI PICENO - 2024</t>
  </si>
  <si>
    <t xml:space="preserve">C39G24000280002</t>
  </si>
  <si>
    <t xml:space="preserve">Imp. 5318/9606-2025            (Ex. Imp. n° 11612/21801-2024)</t>
  </si>
  <si>
    <t xml:space="preserve">COMUNE DI PORTO SANT'ELPIDIO</t>
  </si>
  <si>
    <t xml:space="preserve">VIA UMBERTO I N. 485</t>
  </si>
  <si>
    <t xml:space="preserve">PORTO SANT'ELPIDIO</t>
  </si>
  <si>
    <t xml:space="preserve">81003650447</t>
  </si>
  <si>
    <t xml:space="preserve">FESTIVAL PRIMO MAGGIO A PORTO SANT’ELPIDIO – LA CITTÀ IN FESTA - 2024</t>
  </si>
  <si>
    <t xml:space="preserve">E96B24000040006</t>
  </si>
  <si>
    <t xml:space="preserve">Imp. 5318/9607-2025            (Ex. Imp. n° 11612/21802-2024)</t>
  </si>
  <si>
    <t xml:space="preserve">COMUNE DI APIRO</t>
  </si>
  <si>
    <t xml:space="preserve">PIAZZA BALDINI 1</t>
  </si>
  <si>
    <t xml:space="preserve">APIRO</t>
  </si>
  <si>
    <t xml:space="preserve">00311510432</t>
  </si>
  <si>
    <t xml:space="preserve">51° FESTIVAL INTERNAZIONALE DEL FOLCLORE TERRANOSTRA - 2024</t>
  </si>
  <si>
    <t xml:space="preserve">H58J24000190007.</t>
  </si>
  <si>
    <t xml:space="preserve">Imp. 5318/9608-2025            (Ex. Imp. n° 11612/21803-2024)</t>
  </si>
  <si>
    <t xml:space="preserve">COMUNE DI PESARO</t>
  </si>
  <si>
    <t xml:space="preserve">PIAZZA DEL POPOLO, 1</t>
  </si>
  <si>
    <t xml:space="preserve">PESARO</t>
  </si>
  <si>
    <t xml:space="preserve">00272430414</t>
  </si>
  <si>
    <t xml:space="preserve">CATERRADUNO - 2024</t>
  </si>
  <si>
    <t xml:space="preserve">D79I24000650006</t>
  </si>
  <si>
    <t xml:space="preserve">Imp. 5318/9609-2025            (Ex. Imp. n° 11612/21804-2024)</t>
  </si>
  <si>
    <t xml:space="preserve">COMUNE FALCONARA MARITTIMA</t>
  </si>
  <si>
    <t xml:space="preserve">PIAZZA CARDUCCI 4</t>
  </si>
  <si>
    <t xml:space="preserve">FALCONARA MARITTIMA</t>
  </si>
  <si>
    <t xml:space="preserve">00343140422</t>
  </si>
  <si>
    <t xml:space="preserve">FALCOMICS 2024</t>
  </si>
  <si>
    <t xml:space="preserve">D19I24000370004</t>
  </si>
  <si>
    <t xml:space="preserve">Imp. 5318/9610-2025            (Ex. Imp. n° 11612/21805-2024)</t>
  </si>
  <si>
    <t xml:space="preserve">COMUNE DI ANCONA</t>
  </si>
  <si>
    <t xml:space="preserve">VIA LARGO  XXIV MAGGIO 1</t>
  </si>
  <si>
    <t xml:space="preserve">ANCONA</t>
  </si>
  <si>
    <t xml:space="preserve">00351040423</t>
  </si>
  <si>
    <t xml:space="preserve">"ANCONA CHE BRILLA E ANCONA CHE BRINDA" - 2024</t>
  </si>
  <si>
    <t xml:space="preserve">E35J24000060002</t>
  </si>
  <si>
    <t xml:space="preserve">Imp. 5318/9611-2025            (Ex. Imp. n° 11612/21806-2024)</t>
  </si>
  <si>
    <t xml:space="preserve">FONDAZIONE SAGRA DELL'UVA</t>
  </si>
  <si>
    <t xml:space="preserve">VIA N. SAURO 1</t>
  </si>
  <si>
    <t xml:space="preserve">CUPRAMONTANA</t>
  </si>
  <si>
    <t xml:space="preserve">02471380424</t>
  </si>
  <si>
    <t xml:space="preserve">SAGRA DELL’UVA DI CUPRAMONTANA - 2024</t>
  </si>
  <si>
    <t xml:space="preserve">B88J24001520007</t>
  </si>
  <si>
    <t xml:space="preserve">Imp. 5319/9618-2025            (Ex. Imp. n° 11613/21813-2024)</t>
  </si>
  <si>
    <t xml:space="preserve">COMUNE DI CASTELRAIMONDO</t>
  </si>
  <si>
    <t xml:space="preserve">PIAZZA DELLA REPUBBLICA N.12</t>
  </si>
  <si>
    <t xml:space="preserve">CASTELRAIMONDO</t>
  </si>
  <si>
    <t xml:space="preserve">00116600438</t>
  </si>
  <si>
    <t xml:space="preserve">PREMIO RAVERA- UNA CANZONE E' PER SEMPRE - 2024</t>
  </si>
  <si>
    <t xml:space="preserve">F39I24000970009</t>
  </si>
  <si>
    <t xml:space="preserve">Imp. 5318/9612-2025            (Ex. Imp. n° 11612/21807-2024)</t>
  </si>
  <si>
    <t xml:space="preserve">COMUNE DI PERGOLA</t>
  </si>
  <si>
    <t xml:space="preserve">CORSO G. MATTEOTTI, 53</t>
  </si>
  <si>
    <t xml:space="preserve">PERGOLA</t>
  </si>
  <si>
    <t xml:space="preserve">81005240411</t>
  </si>
  <si>
    <t xml:space="preserve">XXVII FIERA NAZIONALE DEL TARTUFO BIANCO PREGIATO DI PERGOLA E DEI PRODOTTI TIPICI - 2024</t>
  </si>
  <si>
    <t xml:space="preserve">G64J24000370002</t>
  </si>
  <si>
    <t xml:space="preserve">Imp. 5318/9613-2025            (Ex. Imp. n° 11612/21808-2024)</t>
  </si>
  <si>
    <t xml:space="preserve">	922306</t>
  </si>
  <si>
    <t xml:space="preserve">PRO LOCO DI GRADARA APS</t>
  </si>
  <si>
    <t xml:space="preserve">PIAZZA V NOVEMBRE, 1</t>
  </si>
  <si>
    <t xml:space="preserve">GRADARA</t>
  </si>
  <si>
    <t xml:space="preserve">80032010417</t>
  </si>
  <si>
    <t xml:space="preserve">THE MAGIC CASTLE - 2024</t>
  </si>
  <si>
    <t xml:space="preserve">B18J24002160007</t>
  </si>
  <si>
    <t xml:space="preserve">Imp. 5319/9619-2025            (Ex. Imp. n° 11613/21814-2024)</t>
  </si>
  <si>
    <t xml:space="preserve">ASSOCIAZIONE PRO LOCO CASTIGNANO</t>
  </si>
  <si>
    <t xml:space="preserve">VIA BORGO GARIBALDI 4</t>
  </si>
  <si>
    <t xml:space="preserve">CASTIGNANO</t>
  </si>
  <si>
    <t xml:space="preserve">80000600447</t>
  </si>
  <si>
    <t xml:space="preserve">TEMPLARIA FESTIVAL - 2024</t>
  </si>
  <si>
    <t xml:space="preserve">B88J24001530007</t>
  </si>
  <si>
    <t xml:space="preserve">Imp. 5319/9620-2025            (Ex. Imp. n° 11613/21815-2024)</t>
  </si>
  <si>
    <t xml:space="preserve">COMUNE DI ACQUALAGNA</t>
  </si>
  <si>
    <t xml:space="preserve">PIAZZA MATTEI 9</t>
  </si>
  <si>
    <t xml:space="preserve">ACQUALAGNA</t>
  </si>
  <si>
    <t xml:space="preserve">00152230413</t>
  </si>
  <si>
    <t xml:space="preserve">59^ FIERA NAZIONALE DEL TARTUFO BIANCO DI ACQUALAGNA</t>
  </si>
  <si>
    <t xml:space="preserve">I98J24000160009</t>
  </si>
  <si>
    <t xml:space="preserve">Imp. n° 1772/3369 Annualità 2025</t>
  </si>
  <si>
    <t xml:space="preserve">COMUNE DI SENIGALLIA</t>
  </si>
  <si>
    <t xml:space="preserve">PIAZZA ROMA 8</t>
  </si>
  <si>
    <t xml:space="preserve">00332510429</t>
  </si>
  <si>
    <t xml:space="preserve">RDS SUMMER FESTIVAL 2024</t>
  </si>
  <si>
    <t xml:space="preserve">H19I24000680004</t>
  </si>
  <si>
    <t xml:space="preserve">Imp. n° 1772/3370 Annualità 2025</t>
  </si>
  <si>
    <t xml:space="preserve">ASSOCIAZIONE CULTURALE ASCOLIVA</t>
  </si>
  <si>
    <t xml:space="preserve">VIA PIAVE, 8</t>
  </si>
  <si>
    <t xml:space="preserve">02170360446</t>
  </si>
  <si>
    <t xml:space="preserve">ASCOLIVA FESTIVAL  - IL GUSTO CHE ATTRAVERSA LA STORIA - 2024</t>
  </si>
  <si>
    <t xml:space="preserve">B78J24001470007</t>
  </si>
  <si>
    <t xml:space="preserve">Imp. 5327/9623-2025             (Ex. Imp. n° 11614/21827-2024)</t>
  </si>
  <si>
    <t xml:space="preserve">COMUNE DI PORTO SAN GIORGIO</t>
  </si>
  <si>
    <t xml:space="preserve">VIALE V. VENETO, 5</t>
  </si>
  <si>
    <t xml:space="preserve">PORTO SAN GIORGIO</t>
  </si>
  <si>
    <t xml:space="preserve">81001530443</t>
  </si>
  <si>
    <t xml:space="preserve">NATALE A PORTO SAN GIORGIO E IL CASTELLO DEI PRESEPI - 2024</t>
  </si>
  <si>
    <t xml:space="preserve">J69I24001440006</t>
  </si>
  <si>
    <t xml:space="preserve">Imp. n° 1772/3372 Annualità 2025</t>
  </si>
  <si>
    <t xml:space="preserve">COMUNE SIROLO</t>
  </si>
  <si>
    <t xml:space="preserve">P.ZZA GIOVANNI DA SIROLO 1</t>
  </si>
  <si>
    <t xml:space="preserve">SIROLO</t>
  </si>
  <si>
    <t xml:space="preserve">00268450426</t>
  </si>
  <si>
    <t xml:space="preserve">SIROLO LE CAVE OFF - 2024</t>
  </si>
  <si>
    <t xml:space="preserve">I49I24000440002</t>
  </si>
  <si>
    <t xml:space="preserve">Imp. n° 1772/3373 Annualità 2025</t>
  </si>
  <si>
    <t xml:space="preserve">COMUNE DI FERMO</t>
  </si>
  <si>
    <t xml:space="preserve">VIA MAZZINI 4</t>
  </si>
  <si>
    <t xml:space="preserve">FERMO</t>
  </si>
  <si>
    <t xml:space="preserve">00334990447</t>
  </si>
  <si>
    <t xml:space="preserve">FERMO MAGICA - 2024</t>
  </si>
  <si>
    <t xml:space="preserve">F69I24000580002</t>
  </si>
  <si>
    <t xml:space="preserve">Imp. n° 1772/3374 Annualità 2025</t>
  </si>
  <si>
    <t xml:space="preserve">COMUNE DI OFFAGNA</t>
  </si>
  <si>
    <t xml:space="preserve">PIAZZA DEL COMUNE 1</t>
  </si>
  <si>
    <t xml:space="preserve">OFFAGNA</t>
  </si>
  <si>
    <t xml:space="preserve">80010010421</t>
  </si>
  <si>
    <t xml:space="preserve">FESTE MEDIEVALI OFFAGNA 2024 - PAESE DI VIAGGI E DI INCONTRI</t>
  </si>
  <si>
    <t xml:space="preserve">D79I24000660002</t>
  </si>
  <si>
    <t xml:space="preserve">Imp. n° 1772/3375 Annualità 2025</t>
  </si>
  <si>
    <t xml:space="preserve">	867512</t>
  </si>
  <si>
    <t xml:space="preserve">BIM TRONTO - CONS. BACINO FIUME TRONTO</t>
  </si>
  <si>
    <t xml:space="preserve">VIA ALESSANDRIA,12</t>
  </si>
  <si>
    <t xml:space="preserve">92009260446</t>
  </si>
  <si>
    <t xml:space="preserve">FESTIVAL DELL'APPENNINO INCLUSIVO DI NATURA 2024</t>
  </si>
  <si>
    <t xml:space="preserve">J58J24000100007</t>
  </si>
  <si>
    <t xml:space="preserve">Imp. n° 1773 Annualità 2025</t>
  </si>
  <si>
    <t xml:space="preserve">COMUNE DI RECANATI</t>
  </si>
  <si>
    <t xml:space="preserve">PIAZZA G LEOPARDI, 26</t>
  </si>
  <si>
    <t xml:space="preserve">RECANATI</t>
  </si>
  <si>
    <t xml:space="preserve">00284570439</t>
  </si>
  <si>
    <t xml:space="preserve">LUNARIA XXIII EDIZIONE - 2024</t>
  </si>
  <si>
    <t xml:space="preserve">H29I24000660004</t>
  </si>
  <si>
    <t xml:space="preserve">Imp. n° 1772/3376 Annualità 2025</t>
  </si>
  <si>
    <t xml:space="preserve">Il contributo è stato ridotto al  89,09%,  (Valore proporzionale della spesa  rendicontata ammessa,  rispetto alla spesa ammessa in fase di domanda). La spesa rendicontatata ammissibile,  non raggiunge il valore progettuale rendicontato minimo consentito e necessario di €. 100.000.   (Art. 6.1 DDS 154/2024).</t>
  </si>
  <si>
    <t xml:space="preserve">	875964</t>
  </si>
  <si>
    <t xml:space="preserve">PROLOCO FANO FANUM FORTUNAE APS-ETS</t>
  </si>
  <si>
    <t xml:space="preserve">VIA CHIARUCCIA, 16</t>
  </si>
  <si>
    <t xml:space="preserve">FANO</t>
  </si>
  <si>
    <t xml:space="preserve">90028580414</t>
  </si>
  <si>
    <t xml:space="preserve">FANUM FORTUNAE - FANO DEI CESARI - 2024</t>
  </si>
  <si>
    <t xml:space="preserve">€. 7.000,00= nel 2070110523                                              €.23.000,00= nel 2070110042 </t>
  </si>
  <si>
    <r>
      <rPr>
        <b val="true"/>
        <sz val="11"/>
        <color theme="1"/>
        <rFont val="Calibri"/>
        <family val="2"/>
        <charset val="1"/>
      </rPr>
      <t xml:space="preserve">Cap. 2070110523</t>
    </r>
    <r>
      <rPr>
        <sz val="11"/>
        <color theme="1"/>
        <rFont val="Calibri"/>
        <family val="2"/>
        <charset val="1"/>
      </rPr>
      <t xml:space="preserve">                     Imp. 5327/9626-2025             (Ex. Imp. n° 11614/21830-2024)</t>
    </r>
  </si>
  <si>
    <r>
      <rPr>
        <b val="true"/>
        <sz val="11"/>
        <color theme="1"/>
        <rFont val="Calibri"/>
        <family val="2"/>
        <charset val="1"/>
      </rPr>
      <t xml:space="preserve">Cap. 2070110042   </t>
    </r>
    <r>
      <rPr>
        <sz val="11"/>
        <color theme="1"/>
        <rFont val="Calibri"/>
        <family val="2"/>
        <charset val="1"/>
      </rPr>
      <t xml:space="preserve">                               Imp. n°1770/3364 Annualità 2025</t>
    </r>
  </si>
  <si>
    <t xml:space="preserve">COMUNE DI SAN BENEDETTO DEL TRONTO</t>
  </si>
  <si>
    <t xml:space="preserve">VIALE DE GASPERI 124</t>
  </si>
  <si>
    <t xml:space="preserve">SAN BENEDETTO DEL TRONTO</t>
  </si>
  <si>
    <t xml:space="preserve">00360140446</t>
  </si>
  <si>
    <t xml:space="preserve">SBT CHRISTMAS VILLAGE - 2024</t>
  </si>
  <si>
    <t xml:space="preserve">F89I24001700006</t>
  </si>
  <si>
    <t xml:space="preserve">Imp. n° 1772/3378 Annualità 2025</t>
  </si>
  <si>
    <t xml:space="preserve">COMUNE DI MACERATA</t>
  </si>
  <si>
    <t xml:space="preserve">PIAZZA DELLA LIBERTà, 3</t>
  </si>
  <si>
    <t xml:space="preserve">MACERATA</t>
  </si>
  <si>
    <t xml:space="preserve">80001650433</t>
  </si>
  <si>
    <t xml:space="preserve">MACERATA PER NATALE 2024</t>
  </si>
  <si>
    <t xml:space="preserve">I89I24000500006</t>
  </si>
  <si>
    <t xml:space="preserve">Imp. n° 1772/3379 Annualità 2025</t>
  </si>
  <si>
    <t xml:space="preserve">COMUNE DI LORETO</t>
  </si>
  <si>
    <t xml:space="preserve">CORSO BOCCALINI, 32 </t>
  </si>
  <si>
    <t xml:space="preserve">LORETO</t>
  </si>
  <si>
    <t xml:space="preserve">00319830428</t>
  </si>
  <si>
    <t xml:space="preserve">CORSA DEL DRAPPO 2024</t>
  </si>
  <si>
    <t xml:space="preserve">C78J24000250004</t>
  </si>
  <si>
    <t xml:space="preserve">DDS 11/TURI - 04/02/2025</t>
  </si>
  <si>
    <t xml:space="preserve">Imp. n° 2548/3760 Annualità 2025</t>
  </si>
  <si>
    <t xml:space="preserve">COMUNE DI CIVITANOVA MARCHE</t>
  </si>
  <si>
    <t xml:space="preserve">PIAZZA XX SETTEMBRE N. 93</t>
  </si>
  <si>
    <t xml:space="preserve">CIVITANOVA MARCHE</t>
  </si>
  <si>
    <t xml:space="preserve">00262470438</t>
  </si>
  <si>
    <t xml:space="preserve">NATALE A CIVITANOVA… SARÀ INDIMENTICABILE! - 2024</t>
  </si>
  <si>
    <t xml:space="preserve">E79I24000940006</t>
  </si>
  <si>
    <t xml:space="preserve">Imp. n° 2548/3761 Annualità 2025</t>
  </si>
  <si>
    <t xml:space="preserve">COMUNE DI MONTELUPONE</t>
  </si>
  <si>
    <t xml:space="preserve">P.ZZA  DEL COMUNE, 1</t>
  </si>
  <si>
    <t xml:space="preserve">MONTELUPONE</t>
  </si>
  <si>
    <t xml:space="preserve">00132110438</t>
  </si>
  <si>
    <t xml:space="preserve">APIMARCHE MIELEMENTE - 2024</t>
  </si>
  <si>
    <t xml:space="preserve">H64J24000360007</t>
  </si>
  <si>
    <t xml:space="preserve">Imp. n° 2548/3763 Annualità 2025</t>
  </si>
  <si>
    <t xml:space="preserve">Il contributo è stato ridotto al  78,69%,  (Valore proporzionale della spesa  rendicontata ammessa,  rispetto alla spesa ammessa in fase di domanda). La spesa rendicontatata ammissibile,  è sotto il limite minimo consentitodell'80,00%.   (Art. 6.1 DDS 154/2024).</t>
  </si>
  <si>
    <t xml:space="preserve">COMUNE DI GROTTAMMARE</t>
  </si>
  <si>
    <t xml:space="preserve">VIA G. MARCONI, 50</t>
  </si>
  <si>
    <t xml:space="preserve">GROTTAMMARE</t>
  </si>
  <si>
    <t xml:space="preserve">82000670446</t>
  </si>
  <si>
    <t xml:space="preserve">IL MIC IN T.IL.T. - 2024</t>
  </si>
  <si>
    <t xml:space="preserve">I19I24000810005</t>
  </si>
  <si>
    <t xml:space="preserve">Imp. n° 2548/3764 Annualità 2025</t>
  </si>
  <si>
    <t xml:space="preserve">AZIENDA SPECIALE SERVIZI CULTURA TURISMO E SPETTACOLO  TEATRI DI CIVITANOVA</t>
  </si>
  <si>
    <t xml:space="preserve">VIA B.BUOZZI,6</t>
  </si>
  <si>
    <t xml:space="preserve">Civitanova Marche</t>
  </si>
  <si>
    <t xml:space="preserve">01539220432</t>
  </si>
  <si>
    <t xml:space="preserve">RISUONA LA PIAZZA - 2024</t>
  </si>
  <si>
    <t xml:space="preserve">Imp. n° 2549 Annualità 2025</t>
  </si>
  <si>
    <t xml:space="preserve">TOTALI</t>
  </si>
  <si>
    <t xml:space="preserve">La denominazione corretta della Ass.ne: A.S.D. XMASTERS - (indicata nell'Allegato 1 - Azione A -  Decreto di concessione n. 407 31/12/2024) è: A.S.D. XMA. 
</t>
  </si>
  <si>
    <t xml:space="preserve">BILANCIO 2025/2027 Esercizio  2025 - DISPONIBILITA' RIEPILOGATA PER CAPITOLO </t>
  </si>
  <si>
    <t xml:space="preserve">RIEPILOGO ECONOMIE DA ACCERTARE PER CAPITOLO</t>
  </si>
  <si>
    <t xml:space="preserve">RIEPILOGO RIT 4% cod.106E Ritenute (Art.28 D.P.R. 600/73) DIVISE PER CAPITOLO</t>
  </si>
  <si>
    <t xml:space="preserve"> BILANCIO 2025/2027  Ann.2025    Impegni reimputati  alla ann.ta  2025 (DGR 604 del 17/04/2025)</t>
  </si>
  <si>
    <r>
      <rPr>
        <sz val="10"/>
        <rFont val="Calibri"/>
        <family val="2"/>
        <charset val="1"/>
      </rPr>
      <t xml:space="preserve"> BILANCIO 2025/2027                      </t>
    </r>
    <r>
      <rPr>
        <b val="true"/>
        <sz val="10"/>
        <rFont val="Calibri"/>
        <family val="2"/>
        <charset val="1"/>
      </rPr>
      <t xml:space="preserve">Annualità  2025</t>
    </r>
  </si>
  <si>
    <t xml:space="preserve">Importo Lordo</t>
  </si>
  <si>
    <t xml:space="preserve">Importo RIT. 4%</t>
  </si>
  <si>
    <t xml:space="preserve">Netto da liquidare</t>
  </si>
  <si>
    <t xml:space="preserve">BILANCIO 2025/2027 Esercizio  2025</t>
  </si>
  <si>
    <t xml:space="preserve">Impegni reimputati  2025 (DGR 604 del 17/04/2025)</t>
  </si>
  <si>
    <t xml:space="preserve">Annualità  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</si>
</sst>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0%"/>
    <numFmt numFmtId="167" formatCode="0.00%"/>
    <numFmt numFmtId="168" formatCode="_-* #,##0.00_-;\-* #,##0.00_-;_-* \-??_-;_-@_-"/>
  </numFmts>
  <fonts count="3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2060"/>
      <name val="Calibri"/>
      <family val="2"/>
      <charset val="1"/>
    </font>
    <font>
      <sz val="16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C00000"/>
      <name val="Calibri"/>
      <family val="2"/>
      <charset val="1"/>
    </font>
    <font>
      <b val="true"/>
      <sz val="6"/>
      <color rgb="FF00000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b val="true"/>
      <sz val="6"/>
      <color theme="1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sz val="11"/>
      <color rgb="FFC00000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  <fill>
      <patternFill patternType="solid">
        <fgColor theme="0"/>
        <bgColor rgb="FFFFFFCC"/>
      </patternFill>
    </fill>
  </fills>
  <borders count="4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/>
      <top style="medium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9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0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1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6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17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2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2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4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6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2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0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2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7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2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2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6" fillId="0" borderId="1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7" fillId="0" borderId="2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28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4" fillId="2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4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3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6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0" borderId="3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39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2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20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4" fillId="0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22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2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34" fillId="0" borderId="4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3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2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6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7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00000"/>
          <bgColor rgb="FF000000"/>
        </patternFill>
      </fill>
    </dxf>
    <dxf>
      <fill>
        <patternFill patternType="solid">
          <fgColor rgb="FF00206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ill>
        <patternFill patternType="solid">
          <fgColor rgb="FF0070C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9360</xdr:colOff>
      <xdr:row>4</xdr:row>
      <xdr:rowOff>47520</xdr:rowOff>
    </xdr:from>
    <xdr:to>
      <xdr:col>5</xdr:col>
      <xdr:colOff>142200</xdr:colOff>
      <xdr:row>4</xdr:row>
      <xdr:rowOff>190080</xdr:rowOff>
    </xdr:to>
    <xdr:sp>
      <xdr:nvSpPr>
        <xdr:cNvPr id="0" name="Stella a 5 punte 1"/>
        <xdr:cNvSpPr/>
      </xdr:nvSpPr>
      <xdr:spPr>
        <a:xfrm>
          <a:off x="3140640" y="2600280"/>
          <a:ext cx="132840" cy="14256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rgbClr val="ffc000"/>
        </a:solidFill>
        <a:ln w="12700">
          <a:solidFill>
            <a:srgbClr val="bc8e00"/>
          </a:solidFill>
          <a:miter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/>
      </xdr:style>
    </xdr:sp>
    <xdr:clientData/>
  </xdr:twoCellAnchor>
  <xdr:twoCellAnchor editAs="twoCell">
    <xdr:from>
      <xdr:col>4</xdr:col>
      <xdr:colOff>647640</xdr:colOff>
      <xdr:row>34</xdr:row>
      <xdr:rowOff>0</xdr:rowOff>
    </xdr:from>
    <xdr:to>
      <xdr:col>4</xdr:col>
      <xdr:colOff>780480</xdr:colOff>
      <xdr:row>34</xdr:row>
      <xdr:rowOff>142560</xdr:rowOff>
    </xdr:to>
    <xdr:sp>
      <xdr:nvSpPr>
        <xdr:cNvPr id="1" name="Stella a 5 punte 2"/>
        <xdr:cNvSpPr/>
      </xdr:nvSpPr>
      <xdr:spPr>
        <a:xfrm>
          <a:off x="2862360" y="22526640"/>
          <a:ext cx="132840" cy="14256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rgbClr val="ffc000"/>
        </a:solidFill>
        <a:ln w="12700">
          <a:solidFill>
            <a:srgbClr val="bc8e00"/>
          </a:solidFill>
          <a:miter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D49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H35" activeCellId="0" sqref="H35"/>
    </sheetView>
  </sheetViews>
  <sheetFormatPr defaultColWidth="8.7148437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6.85"/>
    <col collapsed="false" customWidth="true" hidden="false" outlineLevel="0" max="3" min="3" style="1" width="12.71"/>
    <col collapsed="false" customWidth="true" hidden="false" outlineLevel="0" max="4" min="4" style="3" width="8"/>
    <col collapsed="false" customWidth="true" hidden="false" outlineLevel="0" max="5" min="5" style="4" width="13"/>
    <col collapsed="false" customWidth="true" hidden="false" outlineLevel="0" max="6" min="6" style="1" width="39.57"/>
    <col collapsed="false" customWidth="true" hidden="false" outlineLevel="0" max="7" min="7" style="1" width="19.86"/>
    <col collapsed="false" customWidth="true" hidden="false" outlineLevel="0" max="8" min="8" style="1" width="25.71"/>
    <col collapsed="false" customWidth="true" hidden="false" outlineLevel="0" max="9" min="9" style="3" width="20.14"/>
    <col collapsed="false" customWidth="true" hidden="false" outlineLevel="0" max="10" min="10" style="3" width="19.14"/>
    <col collapsed="false" customWidth="true" hidden="false" outlineLevel="0" max="11" min="11" style="1" width="36"/>
    <col collapsed="false" customWidth="true" hidden="false" outlineLevel="0" max="12" min="12" style="3" width="21.14"/>
    <col collapsed="false" customWidth="true" hidden="false" outlineLevel="0" max="13" min="13" style="3" width="16.85"/>
    <col collapsed="false" customWidth="true" hidden="false" outlineLevel="0" max="15" min="14" style="3" width="13.86"/>
    <col collapsed="false" customWidth="true" hidden="false" outlineLevel="0" max="16" min="16" style="3" width="20.14"/>
    <col collapsed="false" customWidth="true" hidden="false" outlineLevel="0" max="19" min="17" style="5" width="20.14"/>
    <col collapsed="false" customWidth="true" hidden="false" outlineLevel="0" max="21" min="20" style="5" width="13.86"/>
    <col collapsed="false" customWidth="true" hidden="false" outlineLevel="0" max="22" min="22" style="5" width="14.57"/>
    <col collapsed="false" customWidth="true" hidden="false" outlineLevel="0" max="25" min="23" style="5" width="15.42"/>
    <col collapsed="false" customWidth="true" hidden="false" outlineLevel="0" max="26" min="26" style="5" width="21.71"/>
    <col collapsed="false" customWidth="true" hidden="false" outlineLevel="0" max="27" min="27" style="4" width="25.42"/>
    <col collapsed="false" customWidth="true" hidden="false" outlineLevel="0" max="28" min="28" style="3" width="27.57"/>
    <col collapsed="false" customWidth="true" hidden="false" outlineLevel="0" max="29" min="29" style="3" width="25.42"/>
    <col collapsed="false" customWidth="true" hidden="false" outlineLevel="0" max="30" min="30" style="1" width="79.15"/>
    <col collapsed="false" customWidth="false" hidden="false" outlineLevel="0" max="16384" min="31" style="1" width="8.71"/>
  </cols>
  <sheetData>
    <row r="2" customFormat="false" ht="42" hidden="false" customHeight="true" outlineLevel="0" collapsed="false"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  <c r="AB2" s="7"/>
      <c r="AC2" s="8"/>
    </row>
    <row r="3" customFormat="false" ht="34.5" hidden="false" customHeight="true" outlineLevel="0" collapsed="false">
      <c r="C3" s="9"/>
      <c r="D3" s="9"/>
      <c r="E3" s="9"/>
      <c r="F3" s="9"/>
      <c r="G3" s="9"/>
      <c r="H3" s="9"/>
      <c r="I3" s="9"/>
      <c r="J3" s="9"/>
      <c r="K3" s="9"/>
      <c r="L3" s="10"/>
      <c r="M3" s="11" t="s">
        <v>1</v>
      </c>
      <c r="N3" s="11"/>
      <c r="O3" s="11"/>
      <c r="P3" s="11"/>
      <c r="Q3" s="11"/>
      <c r="R3" s="11" t="s">
        <v>2</v>
      </c>
      <c r="S3" s="11"/>
      <c r="T3" s="11"/>
      <c r="U3" s="11"/>
      <c r="V3" s="11"/>
      <c r="W3" s="11"/>
      <c r="X3" s="11"/>
      <c r="Y3" s="11"/>
      <c r="Z3" s="12" t="s">
        <v>3</v>
      </c>
      <c r="AA3" s="13" t="s">
        <v>4</v>
      </c>
      <c r="AB3" s="13"/>
      <c r="AC3" s="13"/>
    </row>
    <row r="4" s="14" customFormat="true" ht="108.75" hidden="false" customHeight="true" outlineLevel="0" collapsed="false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18" t="s">
        <v>12</v>
      </c>
      <c r="J4" s="18" t="s">
        <v>13</v>
      </c>
      <c r="K4" s="19" t="s">
        <v>14</v>
      </c>
      <c r="L4" s="20" t="s">
        <v>15</v>
      </c>
      <c r="M4" s="21" t="s">
        <v>16</v>
      </c>
      <c r="N4" s="18" t="s">
        <v>17</v>
      </c>
      <c r="O4" s="18" t="s">
        <v>18</v>
      </c>
      <c r="P4" s="18" t="s">
        <v>19</v>
      </c>
      <c r="Q4" s="22" t="s">
        <v>20</v>
      </c>
      <c r="R4" s="23" t="s">
        <v>21</v>
      </c>
      <c r="S4" s="24" t="s">
        <v>22</v>
      </c>
      <c r="T4" s="25" t="s">
        <v>23</v>
      </c>
      <c r="U4" s="24" t="s">
        <v>24</v>
      </c>
      <c r="V4" s="26" t="s">
        <v>25</v>
      </c>
      <c r="W4" s="23" t="s">
        <v>26</v>
      </c>
      <c r="X4" s="27" t="s">
        <v>27</v>
      </c>
      <c r="Y4" s="28" t="s">
        <v>28</v>
      </c>
      <c r="Z4" s="29" t="s">
        <v>29</v>
      </c>
      <c r="AA4" s="30" t="s">
        <v>30</v>
      </c>
      <c r="AB4" s="31" t="s">
        <v>31</v>
      </c>
      <c r="AC4" s="31" t="s">
        <v>32</v>
      </c>
      <c r="AD4" s="32" t="s">
        <v>33</v>
      </c>
    </row>
    <row r="5" s="14" customFormat="true" ht="53.25" hidden="false" customHeight="true" outlineLevel="0" collapsed="false">
      <c r="B5" s="15" t="n">
        <v>1</v>
      </c>
      <c r="C5" s="33" t="n">
        <v>1</v>
      </c>
      <c r="D5" s="34" t="n">
        <v>47268</v>
      </c>
      <c r="E5" s="35" t="s">
        <v>34</v>
      </c>
      <c r="F5" s="36" t="s">
        <v>35</v>
      </c>
      <c r="G5" s="37" t="s">
        <v>36</v>
      </c>
      <c r="H5" s="37" t="s">
        <v>37</v>
      </c>
      <c r="I5" s="34" t="s">
        <v>38</v>
      </c>
      <c r="J5" s="34" t="s">
        <v>38</v>
      </c>
      <c r="K5" s="37" t="s">
        <v>39</v>
      </c>
      <c r="L5" s="38" t="s">
        <v>40</v>
      </c>
      <c r="M5" s="39" t="n">
        <v>130900</v>
      </c>
      <c r="N5" s="40" t="n">
        <v>18000</v>
      </c>
      <c r="O5" s="40" t="n">
        <v>112900</v>
      </c>
      <c r="P5" s="41" t="s">
        <v>41</v>
      </c>
      <c r="Q5" s="42" t="n">
        <v>45000</v>
      </c>
      <c r="R5" s="43" t="n">
        <v>107298.9</v>
      </c>
      <c r="S5" s="44" t="n">
        <v>105523.54</v>
      </c>
      <c r="T5" s="45" t="n">
        <f aca="false">S5/M5*1</f>
        <v>0.806138579067991</v>
      </c>
      <c r="U5" s="44" t="n">
        <v>21672.35</v>
      </c>
      <c r="V5" s="46" t="n">
        <f aca="false">U5-R5</f>
        <v>-85626.55</v>
      </c>
      <c r="W5" s="47" t="n">
        <v>45000</v>
      </c>
      <c r="X5" s="48" t="n">
        <f aca="false">Q5-W5</f>
        <v>0</v>
      </c>
      <c r="Y5" s="49"/>
      <c r="Z5" s="50" t="n">
        <f aca="false">W5</f>
        <v>45000</v>
      </c>
      <c r="AA5" s="51" t="n">
        <v>2070110482</v>
      </c>
      <c r="AB5" s="52" t="s">
        <v>42</v>
      </c>
      <c r="AC5" s="53"/>
      <c r="AD5" s="54"/>
    </row>
    <row r="6" customFormat="false" ht="52.5" hidden="false" customHeight="true" outlineLevel="0" collapsed="false">
      <c r="B6" s="2" t="n">
        <v>2</v>
      </c>
      <c r="C6" s="55" t="n">
        <v>2</v>
      </c>
      <c r="D6" s="56" t="n">
        <v>47764</v>
      </c>
      <c r="E6" s="57" t="n">
        <v>122</v>
      </c>
      <c r="F6" s="58" t="s">
        <v>43</v>
      </c>
      <c r="G6" s="58" t="s">
        <v>44</v>
      </c>
      <c r="H6" s="58" t="s">
        <v>45</v>
      </c>
      <c r="I6" s="59" t="s">
        <v>46</v>
      </c>
      <c r="J6" s="59" t="s">
        <v>46</v>
      </c>
      <c r="K6" s="58" t="s">
        <v>47</v>
      </c>
      <c r="L6" s="60" t="s">
        <v>48</v>
      </c>
      <c r="M6" s="61" t="n">
        <v>303700</v>
      </c>
      <c r="N6" s="62" t="n">
        <v>186000</v>
      </c>
      <c r="O6" s="62" t="n">
        <v>117700</v>
      </c>
      <c r="P6" s="63" t="s">
        <v>41</v>
      </c>
      <c r="Q6" s="64" t="n">
        <v>45000</v>
      </c>
      <c r="R6" s="65" t="n">
        <v>308848.06</v>
      </c>
      <c r="S6" s="66" t="n">
        <v>303700</v>
      </c>
      <c r="T6" s="67" t="n">
        <f aca="false">S6/M6*1</f>
        <v>1</v>
      </c>
      <c r="U6" s="66" t="n">
        <v>168429.9</v>
      </c>
      <c r="V6" s="68" t="n">
        <f aca="false">U6-R6</f>
        <v>-140418.16</v>
      </c>
      <c r="W6" s="69" t="n">
        <v>45000</v>
      </c>
      <c r="X6" s="70" t="n">
        <f aca="false">Q6-W6</f>
        <v>0</v>
      </c>
      <c r="Y6" s="71"/>
      <c r="Z6" s="72" t="n">
        <f aca="false">W6</f>
        <v>45000</v>
      </c>
      <c r="AA6" s="73" t="n">
        <v>2070110481</v>
      </c>
      <c r="AB6" s="74" t="s">
        <v>49</v>
      </c>
      <c r="AC6" s="75"/>
      <c r="AD6" s="76"/>
    </row>
    <row r="7" s="77" customFormat="true" ht="52.5" hidden="false" customHeight="true" outlineLevel="0" collapsed="false">
      <c r="B7" s="2" t="n">
        <v>3</v>
      </c>
      <c r="C7" s="78" t="n">
        <v>3</v>
      </c>
      <c r="D7" s="79" t="n">
        <v>45142</v>
      </c>
      <c r="E7" s="80" t="n">
        <v>361</v>
      </c>
      <c r="F7" s="81" t="s">
        <v>50</v>
      </c>
      <c r="G7" s="81" t="s">
        <v>51</v>
      </c>
      <c r="H7" s="81" t="s">
        <v>52</v>
      </c>
      <c r="I7" s="82" t="s">
        <v>53</v>
      </c>
      <c r="J7" s="82"/>
      <c r="K7" s="81" t="s">
        <v>54</v>
      </c>
      <c r="L7" s="83" t="s">
        <v>55</v>
      </c>
      <c r="M7" s="84" t="n">
        <v>140660.12</v>
      </c>
      <c r="N7" s="85" t="n">
        <v>34342.9</v>
      </c>
      <c r="O7" s="85" t="n">
        <v>106317.22</v>
      </c>
      <c r="P7" s="86" t="s">
        <v>41</v>
      </c>
      <c r="Q7" s="87" t="n">
        <v>45000</v>
      </c>
      <c r="R7" s="88" t="n">
        <v>139613.7</v>
      </c>
      <c r="S7" s="66" t="n">
        <v>139613.7</v>
      </c>
      <c r="T7" s="67" t="n">
        <f aca="false">S7/M7*1</f>
        <v>0.992560649031154</v>
      </c>
      <c r="U7" s="66" t="n">
        <v>35145</v>
      </c>
      <c r="V7" s="68" t="n">
        <f aca="false">U7-R7</f>
        <v>-104468.7</v>
      </c>
      <c r="W7" s="69" t="n">
        <v>45000</v>
      </c>
      <c r="X7" s="70" t="n">
        <f aca="false">Q7-W7</f>
        <v>0</v>
      </c>
      <c r="Y7" s="71"/>
      <c r="Z7" s="72" t="n">
        <f aca="false">W7-Y7</f>
        <v>45000</v>
      </c>
      <c r="AA7" s="73" t="n">
        <v>2070110481</v>
      </c>
      <c r="AB7" s="74" t="s">
        <v>56</v>
      </c>
      <c r="AC7" s="75"/>
      <c r="AD7" s="89"/>
    </row>
    <row r="8" s="77" customFormat="true" ht="52.5" hidden="false" customHeight="true" outlineLevel="0" collapsed="false">
      <c r="B8" s="2" t="n">
        <v>4</v>
      </c>
      <c r="C8" s="78" t="n">
        <v>4</v>
      </c>
      <c r="D8" s="82" t="n">
        <v>47138</v>
      </c>
      <c r="E8" s="90" t="n">
        <v>147</v>
      </c>
      <c r="F8" s="81" t="s">
        <v>57</v>
      </c>
      <c r="G8" s="81" t="s">
        <v>58</v>
      </c>
      <c r="H8" s="81" t="s">
        <v>59</v>
      </c>
      <c r="I8" s="82" t="s">
        <v>60</v>
      </c>
      <c r="J8" s="82" t="s">
        <v>60</v>
      </c>
      <c r="K8" s="81" t="s">
        <v>61</v>
      </c>
      <c r="L8" s="83" t="s">
        <v>62</v>
      </c>
      <c r="M8" s="84" t="n">
        <v>150250.81</v>
      </c>
      <c r="N8" s="85" t="n">
        <v>80098.36</v>
      </c>
      <c r="O8" s="85" t="n">
        <v>70152.45</v>
      </c>
      <c r="P8" s="86" t="s">
        <v>41</v>
      </c>
      <c r="Q8" s="87" t="n">
        <v>45000</v>
      </c>
      <c r="R8" s="88" t="n">
        <v>148099.23</v>
      </c>
      <c r="S8" s="66" t="n">
        <v>148099.23</v>
      </c>
      <c r="T8" s="67" t="n">
        <f aca="false">S8/M8*1</f>
        <v>0.985680077198918</v>
      </c>
      <c r="U8" s="66" t="n">
        <v>95572.83</v>
      </c>
      <c r="V8" s="68" t="n">
        <f aca="false">U8-R8</f>
        <v>-52526.4</v>
      </c>
      <c r="W8" s="69" t="n">
        <v>45000</v>
      </c>
      <c r="X8" s="70" t="n">
        <f aca="false">Q8-W8</f>
        <v>0</v>
      </c>
      <c r="Y8" s="71"/>
      <c r="Z8" s="72" t="n">
        <f aca="false">W8</f>
        <v>45000</v>
      </c>
      <c r="AA8" s="73" t="n">
        <v>2070110481</v>
      </c>
      <c r="AB8" s="74" t="s">
        <v>63</v>
      </c>
      <c r="AC8" s="75"/>
      <c r="AD8" s="91"/>
    </row>
    <row r="9" customFormat="false" ht="52.5" hidden="false" customHeight="true" outlineLevel="0" collapsed="false">
      <c r="B9" s="2" t="n">
        <v>5</v>
      </c>
      <c r="C9" s="78" t="n">
        <v>7</v>
      </c>
      <c r="D9" s="82" t="n">
        <v>47558</v>
      </c>
      <c r="E9" s="90" t="n">
        <v>774</v>
      </c>
      <c r="F9" s="81" t="s">
        <v>64</v>
      </c>
      <c r="G9" s="81" t="s">
        <v>65</v>
      </c>
      <c r="H9" s="81" t="s">
        <v>66</v>
      </c>
      <c r="I9" s="82" t="s">
        <v>67</v>
      </c>
      <c r="J9" s="82" t="s">
        <v>67</v>
      </c>
      <c r="K9" s="81" t="s">
        <v>68</v>
      </c>
      <c r="L9" s="83" t="s">
        <v>69</v>
      </c>
      <c r="M9" s="84" t="n">
        <v>150000</v>
      </c>
      <c r="N9" s="85" t="n">
        <v>0</v>
      </c>
      <c r="O9" s="85" t="n">
        <v>150000</v>
      </c>
      <c r="P9" s="86" t="s">
        <v>41</v>
      </c>
      <c r="Q9" s="87" t="n">
        <v>40000</v>
      </c>
      <c r="R9" s="88" t="n">
        <v>150000</v>
      </c>
      <c r="S9" s="66" t="n">
        <v>150000</v>
      </c>
      <c r="T9" s="67" t="n">
        <f aca="false">S9/M9*1</f>
        <v>1</v>
      </c>
      <c r="U9" s="66" t="n">
        <v>0</v>
      </c>
      <c r="V9" s="68" t="n">
        <f aca="false">U9-R9</f>
        <v>-150000</v>
      </c>
      <c r="W9" s="69" t="n">
        <v>40000</v>
      </c>
      <c r="X9" s="70" t="n">
        <f aca="false">Q9-W9</f>
        <v>0</v>
      </c>
      <c r="Y9" s="71"/>
      <c r="Z9" s="72" t="n">
        <f aca="false">W9</f>
        <v>40000</v>
      </c>
      <c r="AA9" s="73" t="n">
        <v>2070110481</v>
      </c>
      <c r="AB9" s="74" t="s">
        <v>70</v>
      </c>
      <c r="AC9" s="75"/>
      <c r="AD9" s="92"/>
    </row>
    <row r="10" s="77" customFormat="true" ht="52.5" hidden="false" customHeight="true" outlineLevel="0" collapsed="false">
      <c r="B10" s="2" t="n">
        <v>6</v>
      </c>
      <c r="C10" s="78" t="n">
        <v>8</v>
      </c>
      <c r="D10" s="79" t="n">
        <v>43709</v>
      </c>
      <c r="E10" s="80" t="n">
        <v>12</v>
      </c>
      <c r="F10" s="93" t="s">
        <v>71</v>
      </c>
      <c r="G10" s="94" t="s">
        <v>72</v>
      </c>
      <c r="H10" s="94" t="s">
        <v>73</v>
      </c>
      <c r="I10" s="79" t="s">
        <v>74</v>
      </c>
      <c r="J10" s="79" t="s">
        <v>74</v>
      </c>
      <c r="K10" s="93" t="s">
        <v>75</v>
      </c>
      <c r="L10" s="95" t="s">
        <v>76</v>
      </c>
      <c r="M10" s="96" t="n">
        <v>219582</v>
      </c>
      <c r="N10" s="97" t="n">
        <v>169582</v>
      </c>
      <c r="O10" s="97" t="n">
        <v>50000</v>
      </c>
      <c r="P10" s="86" t="s">
        <v>41</v>
      </c>
      <c r="Q10" s="87" t="n">
        <v>40000</v>
      </c>
      <c r="R10" s="88" t="n">
        <v>219600</v>
      </c>
      <c r="S10" s="66" t="n">
        <v>219582</v>
      </c>
      <c r="T10" s="67" t="n">
        <f aca="false">S10/M10*1</f>
        <v>1</v>
      </c>
      <c r="U10" s="66" t="n">
        <v>136086.6</v>
      </c>
      <c r="V10" s="68" t="n">
        <f aca="false">U10-R10</f>
        <v>-83513.4</v>
      </c>
      <c r="W10" s="69" t="n">
        <v>40000</v>
      </c>
      <c r="X10" s="70" t="n">
        <f aca="false">Q10-W10</f>
        <v>0</v>
      </c>
      <c r="Y10" s="71"/>
      <c r="Z10" s="72" t="n">
        <f aca="false">W10</f>
        <v>40000</v>
      </c>
      <c r="AA10" s="73" t="n">
        <v>2070110481</v>
      </c>
      <c r="AB10" s="74" t="s">
        <v>77</v>
      </c>
      <c r="AC10" s="75"/>
      <c r="AD10" s="89"/>
    </row>
    <row r="11" s="77" customFormat="true" ht="52.5" hidden="false" customHeight="true" outlineLevel="0" collapsed="false">
      <c r="B11" s="2" t="n">
        <v>7</v>
      </c>
      <c r="C11" s="78" t="n">
        <v>9</v>
      </c>
      <c r="D11" s="79" t="n">
        <v>47227</v>
      </c>
      <c r="E11" s="80" t="n">
        <v>101</v>
      </c>
      <c r="F11" s="93" t="s">
        <v>78</v>
      </c>
      <c r="G11" s="94" t="s">
        <v>79</v>
      </c>
      <c r="H11" s="94" t="s">
        <v>80</v>
      </c>
      <c r="I11" s="79" t="s">
        <v>81</v>
      </c>
      <c r="J11" s="79" t="s">
        <v>81</v>
      </c>
      <c r="K11" s="93" t="s">
        <v>82</v>
      </c>
      <c r="L11" s="95" t="s">
        <v>83</v>
      </c>
      <c r="M11" s="96" t="n">
        <v>332900</v>
      </c>
      <c r="N11" s="97" t="n">
        <v>0</v>
      </c>
      <c r="O11" s="97" t="n">
        <v>332900</v>
      </c>
      <c r="P11" s="86" t="s">
        <v>41</v>
      </c>
      <c r="Q11" s="87" t="n">
        <v>40000</v>
      </c>
      <c r="R11" s="88" t="n">
        <v>570551.99</v>
      </c>
      <c r="S11" s="66" t="n">
        <v>332900</v>
      </c>
      <c r="T11" s="67" t="n">
        <f aca="false">S11/M11*1</f>
        <v>1</v>
      </c>
      <c r="U11" s="66" t="n">
        <v>27206</v>
      </c>
      <c r="V11" s="68" t="n">
        <f aca="false">U11-R11</f>
        <v>-543345.99</v>
      </c>
      <c r="W11" s="69" t="n">
        <v>40000</v>
      </c>
      <c r="X11" s="70" t="n">
        <f aca="false">Q11-W11</f>
        <v>0</v>
      </c>
      <c r="Y11" s="71"/>
      <c r="Z11" s="72" t="n">
        <f aca="false">W11</f>
        <v>40000</v>
      </c>
      <c r="AA11" s="73" t="n">
        <v>2070110481</v>
      </c>
      <c r="AB11" s="74" t="s">
        <v>84</v>
      </c>
      <c r="AC11" s="75"/>
      <c r="AD11" s="89"/>
    </row>
    <row r="12" customFormat="false" ht="52.5" hidden="false" customHeight="true" outlineLevel="0" collapsed="false">
      <c r="B12" s="2" t="n">
        <v>8</v>
      </c>
      <c r="C12" s="78" t="n">
        <v>12</v>
      </c>
      <c r="D12" s="79" t="n">
        <v>46862</v>
      </c>
      <c r="E12" s="80" t="n">
        <v>873572</v>
      </c>
      <c r="F12" s="93" t="s">
        <v>85</v>
      </c>
      <c r="G12" s="93" t="s">
        <v>86</v>
      </c>
      <c r="H12" s="93" t="s">
        <v>87</v>
      </c>
      <c r="I12" s="79" t="s">
        <v>88</v>
      </c>
      <c r="J12" s="79" t="s">
        <v>88</v>
      </c>
      <c r="K12" s="93" t="s">
        <v>89</v>
      </c>
      <c r="L12" s="95" t="s">
        <v>90</v>
      </c>
      <c r="M12" s="96" t="n">
        <v>288800</v>
      </c>
      <c r="N12" s="97" t="n">
        <v>235000</v>
      </c>
      <c r="O12" s="97" t="n">
        <v>53800</v>
      </c>
      <c r="P12" s="86" t="s">
        <v>41</v>
      </c>
      <c r="Q12" s="87" t="n">
        <v>35000</v>
      </c>
      <c r="R12" s="88" t="n">
        <v>289768.57</v>
      </c>
      <c r="S12" s="66" t="n">
        <v>288800</v>
      </c>
      <c r="T12" s="67" t="n">
        <f aca="false">S12/M12*1</f>
        <v>1</v>
      </c>
      <c r="U12" s="66" t="n">
        <v>235405.23</v>
      </c>
      <c r="V12" s="68" t="n">
        <f aca="false">U12-R12</f>
        <v>-54363.34</v>
      </c>
      <c r="W12" s="69" t="n">
        <v>35000</v>
      </c>
      <c r="X12" s="70" t="n">
        <v>0</v>
      </c>
      <c r="Y12" s="71" t="n">
        <v>1400</v>
      </c>
      <c r="Z12" s="72" t="n">
        <f aca="false">W12-Y12</f>
        <v>33600</v>
      </c>
      <c r="AA12" s="73" t="n">
        <v>2070110482</v>
      </c>
      <c r="AB12" s="74" t="s">
        <v>91</v>
      </c>
      <c r="AC12" s="75"/>
      <c r="AD12" s="92"/>
    </row>
    <row r="13" customFormat="false" ht="52.5" hidden="false" customHeight="true" outlineLevel="0" collapsed="false">
      <c r="B13" s="2" t="n">
        <v>9</v>
      </c>
      <c r="C13" s="78" t="n">
        <v>13</v>
      </c>
      <c r="D13" s="82" t="n">
        <v>46964</v>
      </c>
      <c r="E13" s="90" t="n">
        <v>153</v>
      </c>
      <c r="F13" s="81" t="s">
        <v>92</v>
      </c>
      <c r="G13" s="81" t="s">
        <v>93</v>
      </c>
      <c r="H13" s="81" t="s">
        <v>94</v>
      </c>
      <c r="I13" s="82" t="s">
        <v>95</v>
      </c>
      <c r="J13" s="82" t="s">
        <v>95</v>
      </c>
      <c r="K13" s="81" t="s">
        <v>96</v>
      </c>
      <c r="L13" s="83" t="s">
        <v>97</v>
      </c>
      <c r="M13" s="84" t="n">
        <v>170492</v>
      </c>
      <c r="N13" s="85" t="n">
        <v>43000</v>
      </c>
      <c r="O13" s="85" t="n">
        <v>127492</v>
      </c>
      <c r="P13" s="86" t="s">
        <v>41</v>
      </c>
      <c r="Q13" s="87" t="n">
        <v>35000</v>
      </c>
      <c r="R13" s="88" t="n">
        <v>199168.61</v>
      </c>
      <c r="S13" s="66" t="n">
        <v>170492</v>
      </c>
      <c r="T13" s="67" t="n">
        <f aca="false">S13/M13*1</f>
        <v>1</v>
      </c>
      <c r="U13" s="66" t="n">
        <v>48827</v>
      </c>
      <c r="V13" s="68" t="n">
        <f aca="false">U13-R13</f>
        <v>-150341.61</v>
      </c>
      <c r="W13" s="69" t="n">
        <v>35000</v>
      </c>
      <c r="X13" s="70" t="n">
        <f aca="false">Q13-W13</f>
        <v>0</v>
      </c>
      <c r="Y13" s="71"/>
      <c r="Z13" s="72" t="n">
        <f aca="false">W13</f>
        <v>35000</v>
      </c>
      <c r="AA13" s="73" t="n">
        <v>2070110481</v>
      </c>
      <c r="AB13" s="74" t="s">
        <v>98</v>
      </c>
      <c r="AC13" s="75"/>
      <c r="AD13" s="92"/>
    </row>
    <row r="14" customFormat="false" ht="52.5" hidden="false" customHeight="true" outlineLevel="0" collapsed="false">
      <c r="B14" s="2" t="n">
        <v>10</v>
      </c>
      <c r="C14" s="78" t="n">
        <v>14</v>
      </c>
      <c r="D14" s="82" t="n">
        <v>47432</v>
      </c>
      <c r="E14" s="90" t="n">
        <v>55</v>
      </c>
      <c r="F14" s="81" t="s">
        <v>99</v>
      </c>
      <c r="G14" s="81" t="s">
        <v>100</v>
      </c>
      <c r="H14" s="81" t="s">
        <v>101</v>
      </c>
      <c r="I14" s="82" t="s">
        <v>102</v>
      </c>
      <c r="J14" s="82"/>
      <c r="K14" s="81" t="s">
        <v>103</v>
      </c>
      <c r="L14" s="83" t="s">
        <v>104</v>
      </c>
      <c r="M14" s="84" t="n">
        <v>140000</v>
      </c>
      <c r="N14" s="85" t="n">
        <v>40000</v>
      </c>
      <c r="O14" s="85" t="n">
        <v>100000</v>
      </c>
      <c r="P14" s="86" t="s">
        <v>41</v>
      </c>
      <c r="Q14" s="87" t="n">
        <v>35000</v>
      </c>
      <c r="R14" s="88" t="n">
        <v>127199.89</v>
      </c>
      <c r="S14" s="66" t="n">
        <v>121210.04</v>
      </c>
      <c r="T14" s="67" t="n">
        <f aca="false">S14/M14*1</f>
        <v>0.865786</v>
      </c>
      <c r="U14" s="66" t="n">
        <v>52032</v>
      </c>
      <c r="V14" s="68" t="n">
        <f aca="false">U14-R14</f>
        <v>-75167.89</v>
      </c>
      <c r="W14" s="69" t="n">
        <v>35000</v>
      </c>
      <c r="X14" s="70" t="n">
        <f aca="false">Q14-W14</f>
        <v>0</v>
      </c>
      <c r="Y14" s="71"/>
      <c r="Z14" s="72" t="n">
        <f aca="false">W14</f>
        <v>35000</v>
      </c>
      <c r="AA14" s="73" t="n">
        <v>2070110481</v>
      </c>
      <c r="AB14" s="74" t="s">
        <v>105</v>
      </c>
      <c r="AC14" s="75"/>
      <c r="AD14" s="92"/>
    </row>
    <row r="15" customFormat="false" ht="52.5" hidden="false" customHeight="true" outlineLevel="0" collapsed="false">
      <c r="B15" s="2" t="n">
        <v>11</v>
      </c>
      <c r="C15" s="78" t="n">
        <v>15</v>
      </c>
      <c r="D15" s="79" t="n">
        <v>47099</v>
      </c>
      <c r="E15" s="80" t="s">
        <v>106</v>
      </c>
      <c r="F15" s="93" t="s">
        <v>107</v>
      </c>
      <c r="G15" s="94" t="s">
        <v>108</v>
      </c>
      <c r="H15" s="94" t="s">
        <v>109</v>
      </c>
      <c r="I15" s="79" t="s">
        <v>110</v>
      </c>
      <c r="J15" s="79"/>
      <c r="K15" s="93" t="s">
        <v>111</v>
      </c>
      <c r="L15" s="95" t="s">
        <v>112</v>
      </c>
      <c r="M15" s="96" t="n">
        <v>119300</v>
      </c>
      <c r="N15" s="97" t="n">
        <v>10000</v>
      </c>
      <c r="O15" s="97" t="n">
        <v>109300</v>
      </c>
      <c r="P15" s="86" t="s">
        <v>41</v>
      </c>
      <c r="Q15" s="87" t="n">
        <v>35000</v>
      </c>
      <c r="R15" s="88" t="n">
        <v>110681.41</v>
      </c>
      <c r="S15" s="66" t="n">
        <v>107681.41</v>
      </c>
      <c r="T15" s="67" t="n">
        <f aca="false">S15/M15*1</f>
        <v>0.902610310142498</v>
      </c>
      <c r="U15" s="66" t="n">
        <v>3000</v>
      </c>
      <c r="V15" s="68" t="n">
        <f aca="false">U15-R15</f>
        <v>-107681.41</v>
      </c>
      <c r="W15" s="69" t="n">
        <v>35000</v>
      </c>
      <c r="X15" s="70" t="n">
        <f aca="false">Q15-W15</f>
        <v>0</v>
      </c>
      <c r="Y15" s="71"/>
      <c r="Z15" s="72" t="n">
        <f aca="false">W15</f>
        <v>35000</v>
      </c>
      <c r="AA15" s="73" t="n">
        <v>2070110482</v>
      </c>
      <c r="AB15" s="74" t="s">
        <v>113</v>
      </c>
      <c r="AC15" s="75"/>
      <c r="AD15" s="92"/>
    </row>
    <row r="16" customFormat="false" ht="52.5" hidden="false" customHeight="true" outlineLevel="0" collapsed="false">
      <c r="B16" s="2" t="n">
        <v>12</v>
      </c>
      <c r="C16" s="78" t="n">
        <v>16</v>
      </c>
      <c r="D16" s="79" t="n">
        <v>47208</v>
      </c>
      <c r="E16" s="80" t="n">
        <v>922318</v>
      </c>
      <c r="F16" s="93" t="s">
        <v>114</v>
      </c>
      <c r="G16" s="93" t="s">
        <v>115</v>
      </c>
      <c r="H16" s="93" t="s">
        <v>116</v>
      </c>
      <c r="I16" s="79" t="s">
        <v>117</v>
      </c>
      <c r="J16" s="79"/>
      <c r="K16" s="93" t="s">
        <v>118</v>
      </c>
      <c r="L16" s="95" t="s">
        <v>119</v>
      </c>
      <c r="M16" s="96" t="n">
        <v>252000</v>
      </c>
      <c r="N16" s="97" t="n">
        <v>196000</v>
      </c>
      <c r="O16" s="97" t="n">
        <v>56000</v>
      </c>
      <c r="P16" s="86" t="s">
        <v>41</v>
      </c>
      <c r="Q16" s="87" t="n">
        <v>35000</v>
      </c>
      <c r="R16" s="88" t="n">
        <v>213911.33</v>
      </c>
      <c r="S16" s="66" t="n">
        <v>213911</v>
      </c>
      <c r="T16" s="67" t="n">
        <f aca="false">S16/M16*1</f>
        <v>0.848853174603175</v>
      </c>
      <c r="U16" s="66" t="n">
        <v>178622</v>
      </c>
      <c r="V16" s="68" t="n">
        <f aca="false">U16-R16</f>
        <v>-35289.33</v>
      </c>
      <c r="W16" s="69" t="n">
        <v>35000</v>
      </c>
      <c r="X16" s="70" t="n">
        <f aca="false">Q16-W16</f>
        <v>0</v>
      </c>
      <c r="Y16" s="71"/>
      <c r="Z16" s="72" t="n">
        <f aca="false">W16</f>
        <v>35000</v>
      </c>
      <c r="AA16" s="73" t="n">
        <v>2070110482</v>
      </c>
      <c r="AB16" s="74" t="s">
        <v>120</v>
      </c>
      <c r="AC16" s="75"/>
      <c r="AD16" s="92"/>
    </row>
    <row r="17" customFormat="false" ht="52.5" hidden="false" customHeight="true" outlineLevel="0" collapsed="false">
      <c r="B17" s="2" t="n">
        <v>13</v>
      </c>
      <c r="C17" s="78" t="n">
        <v>17</v>
      </c>
      <c r="D17" s="82" t="n">
        <v>46428</v>
      </c>
      <c r="E17" s="90" t="n">
        <v>15</v>
      </c>
      <c r="F17" s="81" t="s">
        <v>121</v>
      </c>
      <c r="G17" s="81" t="s">
        <v>122</v>
      </c>
      <c r="H17" s="81" t="s">
        <v>123</v>
      </c>
      <c r="I17" s="82" t="s">
        <v>124</v>
      </c>
      <c r="J17" s="82" t="s">
        <v>124</v>
      </c>
      <c r="K17" s="81" t="s">
        <v>125</v>
      </c>
      <c r="L17" s="83" t="s">
        <v>126</v>
      </c>
      <c r="M17" s="84" t="n">
        <v>230000</v>
      </c>
      <c r="N17" s="85" t="n">
        <v>170000</v>
      </c>
      <c r="O17" s="85" t="n">
        <v>60000</v>
      </c>
      <c r="P17" s="86" t="s">
        <v>41</v>
      </c>
      <c r="Q17" s="87" t="n">
        <v>35000</v>
      </c>
      <c r="R17" s="88" t="n">
        <v>234524.54</v>
      </c>
      <c r="S17" s="66" t="n">
        <v>230000</v>
      </c>
      <c r="T17" s="67" t="n">
        <f aca="false">S17/M17*1</f>
        <v>1</v>
      </c>
      <c r="U17" s="66" t="n">
        <v>195810</v>
      </c>
      <c r="V17" s="68" t="n">
        <f aca="false">U17-R17</f>
        <v>-38714.54</v>
      </c>
      <c r="W17" s="69" t="n">
        <v>35000</v>
      </c>
      <c r="X17" s="70" t="n">
        <f aca="false">Q17-W17</f>
        <v>0</v>
      </c>
      <c r="Y17" s="71"/>
      <c r="Z17" s="72" t="n">
        <f aca="false">W17</f>
        <v>35000</v>
      </c>
      <c r="AA17" s="73" t="n">
        <v>2070110023</v>
      </c>
      <c r="AB17" s="74"/>
      <c r="AC17" s="74" t="s">
        <v>127</v>
      </c>
      <c r="AD17" s="92"/>
    </row>
    <row r="18" s="77" customFormat="true" ht="52.5" hidden="false" customHeight="true" outlineLevel="0" collapsed="false">
      <c r="B18" s="2" t="n">
        <v>14</v>
      </c>
      <c r="C18" s="78" t="n">
        <v>18</v>
      </c>
      <c r="D18" s="79" t="n">
        <v>47458</v>
      </c>
      <c r="E18" s="80" t="n">
        <v>326</v>
      </c>
      <c r="F18" s="93" t="s">
        <v>128</v>
      </c>
      <c r="G18" s="94" t="s">
        <v>129</v>
      </c>
      <c r="H18" s="94" t="s">
        <v>37</v>
      </c>
      <c r="I18" s="79" t="s">
        <v>130</v>
      </c>
      <c r="J18" s="79" t="s">
        <v>130</v>
      </c>
      <c r="K18" s="93" t="s">
        <v>131</v>
      </c>
      <c r="L18" s="95" t="s">
        <v>132</v>
      </c>
      <c r="M18" s="96" t="n">
        <v>151633.8</v>
      </c>
      <c r="N18" s="97" t="n">
        <v>0</v>
      </c>
      <c r="O18" s="97" t="n">
        <v>151633.8</v>
      </c>
      <c r="P18" s="86" t="s">
        <v>41</v>
      </c>
      <c r="Q18" s="87" t="n">
        <v>35000</v>
      </c>
      <c r="R18" s="88" t="n">
        <v>151633.8</v>
      </c>
      <c r="S18" s="66" t="n">
        <v>151633.8</v>
      </c>
      <c r="T18" s="67" t="n">
        <f aca="false">S18/M18*1</f>
        <v>1</v>
      </c>
      <c r="U18" s="66" t="n">
        <v>0</v>
      </c>
      <c r="V18" s="68" t="n">
        <f aca="false">U18-R18</f>
        <v>-151633.8</v>
      </c>
      <c r="W18" s="69" t="n">
        <v>35000</v>
      </c>
      <c r="X18" s="70" t="n">
        <f aca="false">Q18-W18</f>
        <v>0</v>
      </c>
      <c r="Y18" s="71"/>
      <c r="Z18" s="72" t="n">
        <f aca="false">W18</f>
        <v>35000</v>
      </c>
      <c r="AA18" s="73" t="n">
        <v>2070110023</v>
      </c>
      <c r="AB18" s="74"/>
      <c r="AC18" s="74" t="s">
        <v>133</v>
      </c>
      <c r="AD18" s="89"/>
    </row>
    <row r="19" s="77" customFormat="true" ht="52.5" hidden="false" customHeight="true" outlineLevel="0" collapsed="false">
      <c r="B19" s="2" t="n">
        <v>15</v>
      </c>
      <c r="C19" s="78" t="n">
        <v>21</v>
      </c>
      <c r="D19" s="82" t="n">
        <v>47176</v>
      </c>
      <c r="E19" s="90" t="n">
        <v>867839</v>
      </c>
      <c r="F19" s="81" t="s">
        <v>134</v>
      </c>
      <c r="G19" s="81" t="s">
        <v>135</v>
      </c>
      <c r="H19" s="81" t="s">
        <v>45</v>
      </c>
      <c r="I19" s="82" t="s">
        <v>136</v>
      </c>
      <c r="J19" s="82" t="s">
        <v>136</v>
      </c>
      <c r="K19" s="81" t="s">
        <v>137</v>
      </c>
      <c r="L19" s="83" t="s">
        <v>138</v>
      </c>
      <c r="M19" s="84" t="n">
        <v>100000</v>
      </c>
      <c r="N19" s="85" t="n">
        <v>50000</v>
      </c>
      <c r="O19" s="85" t="n">
        <v>50000</v>
      </c>
      <c r="P19" s="86" t="s">
        <v>41</v>
      </c>
      <c r="Q19" s="87" t="n">
        <v>35000</v>
      </c>
      <c r="R19" s="88" t="n">
        <v>100879.04</v>
      </c>
      <c r="S19" s="66" t="n">
        <v>100000</v>
      </c>
      <c r="T19" s="67" t="n">
        <f aca="false">S19/M19*1</f>
        <v>1</v>
      </c>
      <c r="U19" s="66" t="n">
        <v>15700</v>
      </c>
      <c r="V19" s="68" t="n">
        <f aca="false">U19-R19</f>
        <v>-85179.04</v>
      </c>
      <c r="W19" s="69" t="n">
        <v>35000</v>
      </c>
      <c r="X19" s="70" t="n">
        <f aca="false">Q19-W19</f>
        <v>0</v>
      </c>
      <c r="Y19" s="71" t="n">
        <v>1400</v>
      </c>
      <c r="Z19" s="72" t="n">
        <f aca="false">W19-Y19</f>
        <v>33600</v>
      </c>
      <c r="AA19" s="73" t="n">
        <v>2070110523</v>
      </c>
      <c r="AB19" s="74" t="s">
        <v>139</v>
      </c>
      <c r="AC19" s="75"/>
      <c r="AD19" s="89"/>
    </row>
    <row r="20" customFormat="false" ht="52.5" hidden="false" customHeight="true" outlineLevel="0" collapsed="false">
      <c r="B20" s="2" t="n">
        <v>16</v>
      </c>
      <c r="C20" s="78" t="n">
        <v>23</v>
      </c>
      <c r="D20" s="79" t="n">
        <v>47059</v>
      </c>
      <c r="E20" s="80" t="n">
        <v>360</v>
      </c>
      <c r="F20" s="93" t="s">
        <v>140</v>
      </c>
      <c r="G20" s="94" t="s">
        <v>141</v>
      </c>
      <c r="H20" s="94" t="s">
        <v>142</v>
      </c>
      <c r="I20" s="79" t="s">
        <v>143</v>
      </c>
      <c r="J20" s="79"/>
      <c r="K20" s="93" t="s">
        <v>144</v>
      </c>
      <c r="L20" s="95" t="s">
        <v>145</v>
      </c>
      <c r="M20" s="96" t="n">
        <v>143586</v>
      </c>
      <c r="N20" s="97" t="n">
        <v>0</v>
      </c>
      <c r="O20" s="97" t="n">
        <v>143586</v>
      </c>
      <c r="P20" s="86" t="s">
        <v>41</v>
      </c>
      <c r="Q20" s="87" t="n">
        <v>35000</v>
      </c>
      <c r="R20" s="88" t="n">
        <v>117917.55</v>
      </c>
      <c r="S20" s="66" t="n">
        <v>117917.55</v>
      </c>
      <c r="T20" s="67" t="n">
        <f aca="false">S20/M20*1</f>
        <v>0.821232919643977</v>
      </c>
      <c r="U20" s="66" t="n">
        <v>0</v>
      </c>
      <c r="V20" s="68" t="n">
        <f aca="false">U20-R20</f>
        <v>-117917.55</v>
      </c>
      <c r="W20" s="69" t="n">
        <v>35000</v>
      </c>
      <c r="X20" s="70" t="n">
        <f aca="false">Q20-W20</f>
        <v>0</v>
      </c>
      <c r="Y20" s="71"/>
      <c r="Z20" s="72" t="n">
        <f aca="false">W20</f>
        <v>35000</v>
      </c>
      <c r="AA20" s="73" t="n">
        <v>2070110023</v>
      </c>
      <c r="AB20" s="74"/>
      <c r="AC20" s="74" t="s">
        <v>146</v>
      </c>
      <c r="AD20" s="92"/>
    </row>
    <row r="21" s="77" customFormat="true" ht="52.5" hidden="false" customHeight="true" outlineLevel="0" collapsed="false">
      <c r="B21" s="2" t="n">
        <v>17</v>
      </c>
      <c r="C21" s="98" t="n">
        <v>24</v>
      </c>
      <c r="D21" s="99" t="n">
        <v>47593</v>
      </c>
      <c r="E21" s="100" t="n">
        <v>330</v>
      </c>
      <c r="F21" s="93" t="s">
        <v>147</v>
      </c>
      <c r="G21" s="101" t="s">
        <v>148</v>
      </c>
      <c r="H21" s="101" t="s">
        <v>149</v>
      </c>
      <c r="I21" s="99" t="s">
        <v>150</v>
      </c>
      <c r="J21" s="99" t="s">
        <v>150</v>
      </c>
      <c r="K21" s="102" t="s">
        <v>151</v>
      </c>
      <c r="L21" s="103" t="s">
        <v>152</v>
      </c>
      <c r="M21" s="96" t="n">
        <v>110262</v>
      </c>
      <c r="N21" s="97" t="n">
        <v>0</v>
      </c>
      <c r="O21" s="97" t="n">
        <v>118289</v>
      </c>
      <c r="P21" s="104" t="s">
        <v>41</v>
      </c>
      <c r="Q21" s="105" t="n">
        <v>35000</v>
      </c>
      <c r="R21" s="88" t="n">
        <v>106767.13</v>
      </c>
      <c r="S21" s="66" t="n">
        <v>106767.13</v>
      </c>
      <c r="T21" s="67" t="n">
        <f aca="false">S21/M21*1</f>
        <v>0.968303948776551</v>
      </c>
      <c r="U21" s="66"/>
      <c r="V21" s="106" t="n">
        <f aca="false">U21-R21</f>
        <v>-106767.13</v>
      </c>
      <c r="W21" s="69" t="n">
        <v>35000</v>
      </c>
      <c r="X21" s="70" t="n">
        <f aca="false">Q21-W21</f>
        <v>0</v>
      </c>
      <c r="Y21" s="71"/>
      <c r="Z21" s="72" t="n">
        <f aca="false">W21</f>
        <v>35000</v>
      </c>
      <c r="AA21" s="73" t="n">
        <v>2070110023</v>
      </c>
      <c r="AB21" s="107"/>
      <c r="AC21" s="107" t="s">
        <v>153</v>
      </c>
      <c r="AD21" s="76"/>
    </row>
    <row r="22" customFormat="false" ht="52.5" hidden="false" customHeight="true" outlineLevel="0" collapsed="false">
      <c r="B22" s="2" t="n">
        <v>18</v>
      </c>
      <c r="C22" s="78" t="n">
        <v>25</v>
      </c>
      <c r="D22" s="79" t="n">
        <v>46573</v>
      </c>
      <c r="E22" s="80" t="n">
        <v>134</v>
      </c>
      <c r="F22" s="93" t="s">
        <v>154</v>
      </c>
      <c r="G22" s="93" t="s">
        <v>155</v>
      </c>
      <c r="H22" s="93" t="s">
        <v>156</v>
      </c>
      <c r="I22" s="79" t="s">
        <v>157</v>
      </c>
      <c r="J22" s="79" t="s">
        <v>157</v>
      </c>
      <c r="K22" s="93" t="s">
        <v>158</v>
      </c>
      <c r="L22" s="95" t="s">
        <v>159</v>
      </c>
      <c r="M22" s="96" t="n">
        <v>112000</v>
      </c>
      <c r="N22" s="97" t="n">
        <v>15000</v>
      </c>
      <c r="O22" s="97" t="n">
        <v>97000</v>
      </c>
      <c r="P22" s="86" t="s">
        <v>41</v>
      </c>
      <c r="Q22" s="87" t="n">
        <v>30000</v>
      </c>
      <c r="R22" s="88" t="n">
        <v>122745.41</v>
      </c>
      <c r="S22" s="66" t="n">
        <v>112000</v>
      </c>
      <c r="T22" s="67" t="n">
        <f aca="false">S22/M22*1</f>
        <v>1</v>
      </c>
      <c r="U22" s="66" t="n">
        <v>8210</v>
      </c>
      <c r="V22" s="68" t="n">
        <f aca="false">U22-R22</f>
        <v>-114535.41</v>
      </c>
      <c r="W22" s="69" t="n">
        <v>30000</v>
      </c>
      <c r="X22" s="70" t="n">
        <f aca="false">Q22-W22</f>
        <v>0</v>
      </c>
      <c r="Y22" s="71"/>
      <c r="Z22" s="72" t="n">
        <f aca="false">W22</f>
        <v>30000</v>
      </c>
      <c r="AA22" s="73" t="n">
        <v>2070110023</v>
      </c>
      <c r="AB22" s="74"/>
      <c r="AC22" s="74" t="s">
        <v>160</v>
      </c>
      <c r="AD22" s="92"/>
    </row>
    <row r="23" customFormat="false" ht="52.5" hidden="false" customHeight="true" outlineLevel="0" collapsed="false">
      <c r="B23" s="2" t="n">
        <v>19</v>
      </c>
      <c r="C23" s="78" t="n">
        <v>26</v>
      </c>
      <c r="D23" s="79" t="n">
        <v>47403</v>
      </c>
      <c r="E23" s="80" t="n">
        <v>314</v>
      </c>
      <c r="F23" s="93" t="s">
        <v>161</v>
      </c>
      <c r="G23" s="93" t="s">
        <v>162</v>
      </c>
      <c r="H23" s="93" t="s">
        <v>163</v>
      </c>
      <c r="I23" s="79" t="s">
        <v>164</v>
      </c>
      <c r="J23" s="79"/>
      <c r="K23" s="93" t="s">
        <v>165</v>
      </c>
      <c r="L23" s="95" t="s">
        <v>166</v>
      </c>
      <c r="M23" s="96" t="n">
        <v>117000</v>
      </c>
      <c r="N23" s="97" t="n">
        <v>70000</v>
      </c>
      <c r="O23" s="97" t="n">
        <v>47000</v>
      </c>
      <c r="P23" s="86" t="s">
        <v>41</v>
      </c>
      <c r="Q23" s="87" t="n">
        <v>30000</v>
      </c>
      <c r="R23" s="88" t="n">
        <v>118188.96</v>
      </c>
      <c r="S23" s="66" t="n">
        <v>117000</v>
      </c>
      <c r="T23" s="67" t="n">
        <f aca="false">S23/M23*1</f>
        <v>1</v>
      </c>
      <c r="U23" s="66" t="n">
        <v>71077.89</v>
      </c>
      <c r="V23" s="68" t="n">
        <f aca="false">U23-R23</f>
        <v>-47111.07</v>
      </c>
      <c r="W23" s="69" t="n">
        <v>30000</v>
      </c>
      <c r="X23" s="70" t="n">
        <f aca="false">Q23-W23</f>
        <v>0</v>
      </c>
      <c r="Y23" s="71"/>
      <c r="Z23" s="72" t="n">
        <f aca="false">W23</f>
        <v>30000</v>
      </c>
      <c r="AA23" s="73" t="n">
        <v>2070110023</v>
      </c>
      <c r="AB23" s="74"/>
      <c r="AC23" s="74" t="s">
        <v>167</v>
      </c>
      <c r="AD23" s="92"/>
    </row>
    <row r="24" customFormat="false" ht="52.5" hidden="false" customHeight="true" outlineLevel="0" collapsed="false">
      <c r="B24" s="2" t="n">
        <v>20</v>
      </c>
      <c r="C24" s="78" t="n">
        <v>27</v>
      </c>
      <c r="D24" s="82" t="n">
        <v>47459</v>
      </c>
      <c r="E24" s="90" t="s">
        <v>168</v>
      </c>
      <c r="F24" s="81" t="s">
        <v>169</v>
      </c>
      <c r="G24" s="81" t="s">
        <v>170</v>
      </c>
      <c r="H24" s="81" t="s">
        <v>45</v>
      </c>
      <c r="I24" s="82" t="s">
        <v>171</v>
      </c>
      <c r="J24" s="82"/>
      <c r="K24" s="81" t="s">
        <v>172</v>
      </c>
      <c r="L24" s="83" t="s">
        <v>173</v>
      </c>
      <c r="M24" s="84" t="n">
        <v>126000</v>
      </c>
      <c r="N24" s="85" t="n">
        <v>0</v>
      </c>
      <c r="O24" s="85" t="n">
        <v>126000</v>
      </c>
      <c r="P24" s="86" t="s">
        <v>41</v>
      </c>
      <c r="Q24" s="87" t="n">
        <v>30000</v>
      </c>
      <c r="R24" s="88" t="n">
        <v>138552.35</v>
      </c>
      <c r="S24" s="66" t="n">
        <v>126000</v>
      </c>
      <c r="T24" s="67" t="n">
        <f aca="false">S24/M24*1</f>
        <v>1</v>
      </c>
      <c r="U24" s="66" t="n">
        <v>0</v>
      </c>
      <c r="V24" s="68" t="n">
        <f aca="false">U24-R24</f>
        <v>-138552.35</v>
      </c>
      <c r="W24" s="69" t="n">
        <v>30000</v>
      </c>
      <c r="X24" s="70" t="n">
        <f aca="false">Q24-W24</f>
        <v>0</v>
      </c>
      <c r="Y24" s="71"/>
      <c r="Z24" s="72" t="n">
        <f aca="false">W24</f>
        <v>30000</v>
      </c>
      <c r="AA24" s="73" t="n">
        <v>2070110589</v>
      </c>
      <c r="AB24" s="74"/>
      <c r="AC24" s="74" t="s">
        <v>174</v>
      </c>
      <c r="AD24" s="92"/>
    </row>
    <row r="25" customFormat="false" ht="52.5" hidden="false" customHeight="true" outlineLevel="0" collapsed="false">
      <c r="B25" s="2" t="n">
        <v>21</v>
      </c>
      <c r="C25" s="78" t="n">
        <v>28</v>
      </c>
      <c r="D25" s="82" t="n">
        <v>47110</v>
      </c>
      <c r="E25" s="90" t="n">
        <v>186</v>
      </c>
      <c r="F25" s="81" t="s">
        <v>175</v>
      </c>
      <c r="G25" s="81" t="s">
        <v>176</v>
      </c>
      <c r="H25" s="81" t="s">
        <v>177</v>
      </c>
      <c r="I25" s="82" t="s">
        <v>178</v>
      </c>
      <c r="J25" s="82" t="s">
        <v>178</v>
      </c>
      <c r="K25" s="81" t="s">
        <v>179</v>
      </c>
      <c r="L25" s="83" t="s">
        <v>180</v>
      </c>
      <c r="M25" s="84" t="n">
        <v>100500</v>
      </c>
      <c r="N25" s="85" t="n">
        <v>5000</v>
      </c>
      <c r="O25" s="85" t="n">
        <v>95500</v>
      </c>
      <c r="P25" s="86" t="s">
        <v>41</v>
      </c>
      <c r="Q25" s="87" t="n">
        <v>30000</v>
      </c>
      <c r="R25" s="88" t="n">
        <v>89536.45</v>
      </c>
      <c r="S25" s="66" t="n">
        <v>89536.45</v>
      </c>
      <c r="T25" s="108" t="n">
        <f aca="false">S25/M25*1</f>
        <v>0.890909950248756</v>
      </c>
      <c r="U25" s="66" t="n">
        <v>62591.47</v>
      </c>
      <c r="V25" s="68" t="n">
        <f aca="false">U25-R25</f>
        <v>-26944.98</v>
      </c>
      <c r="W25" s="69" t="n">
        <v>26727.3</v>
      </c>
      <c r="X25" s="70" t="n">
        <f aca="false">Q25-W25</f>
        <v>3272.7</v>
      </c>
      <c r="Y25" s="71"/>
      <c r="Z25" s="72" t="n">
        <f aca="false">W25-Y25</f>
        <v>26727.3</v>
      </c>
      <c r="AA25" s="73" t="n">
        <v>2070110023</v>
      </c>
      <c r="AB25" s="74"/>
      <c r="AC25" s="74" t="s">
        <v>181</v>
      </c>
      <c r="AD25" s="109" t="s">
        <v>182</v>
      </c>
    </row>
    <row r="26" customFormat="false" ht="60.75" hidden="false" customHeight="true" outlineLevel="0" collapsed="false">
      <c r="B26" s="2" t="n">
        <v>22</v>
      </c>
      <c r="C26" s="98" t="n">
        <v>30</v>
      </c>
      <c r="D26" s="99" t="n">
        <v>47508</v>
      </c>
      <c r="E26" s="100" t="s">
        <v>183</v>
      </c>
      <c r="F26" s="93" t="s">
        <v>184</v>
      </c>
      <c r="G26" s="101" t="s">
        <v>185</v>
      </c>
      <c r="H26" s="101" t="s">
        <v>186</v>
      </c>
      <c r="I26" s="99" t="s">
        <v>187</v>
      </c>
      <c r="J26" s="99"/>
      <c r="K26" s="102" t="s">
        <v>188</v>
      </c>
      <c r="L26" s="103" t="s">
        <v>138</v>
      </c>
      <c r="M26" s="96" t="n">
        <v>161032.5</v>
      </c>
      <c r="N26" s="97" t="n">
        <v>103000</v>
      </c>
      <c r="O26" s="97" t="n">
        <v>58032.5</v>
      </c>
      <c r="P26" s="104" t="s">
        <v>41</v>
      </c>
      <c r="Q26" s="105" t="n">
        <v>30000</v>
      </c>
      <c r="R26" s="88" t="n">
        <v>152051.41</v>
      </c>
      <c r="S26" s="66" t="n">
        <v>151942.51</v>
      </c>
      <c r="T26" s="67" t="n">
        <f aca="false">S26/M26*1</f>
        <v>0.943551829599615</v>
      </c>
      <c r="U26" s="66" t="n">
        <v>109916.72</v>
      </c>
      <c r="V26" s="106" t="n">
        <f aca="false">U26-R26</f>
        <v>-42134.69</v>
      </c>
      <c r="W26" s="69" t="n">
        <v>30000</v>
      </c>
      <c r="X26" s="70" t="n">
        <f aca="false">Q26-W26</f>
        <v>0</v>
      </c>
      <c r="Y26" s="71"/>
      <c r="Z26" s="72" t="n">
        <f aca="false">W26-Y26</f>
        <v>30000</v>
      </c>
      <c r="AA26" s="110" t="s">
        <v>189</v>
      </c>
      <c r="AB26" s="111" t="s">
        <v>190</v>
      </c>
      <c r="AC26" s="112" t="s">
        <v>191</v>
      </c>
      <c r="AD26" s="92"/>
    </row>
    <row r="27" customFormat="false" ht="52.5" hidden="false" customHeight="true" outlineLevel="0" collapsed="false">
      <c r="B27" s="2" t="n">
        <v>23</v>
      </c>
      <c r="C27" s="78" t="n">
        <v>36</v>
      </c>
      <c r="D27" s="82" t="n">
        <v>47790</v>
      </c>
      <c r="E27" s="90" t="n">
        <v>366</v>
      </c>
      <c r="F27" s="81" t="s">
        <v>192</v>
      </c>
      <c r="G27" s="81" t="s">
        <v>193</v>
      </c>
      <c r="H27" s="81" t="s">
        <v>194</v>
      </c>
      <c r="I27" s="82" t="s">
        <v>195</v>
      </c>
      <c r="J27" s="82" t="s">
        <v>195</v>
      </c>
      <c r="K27" s="81" t="s">
        <v>196</v>
      </c>
      <c r="L27" s="83" t="s">
        <v>197</v>
      </c>
      <c r="M27" s="84" t="n">
        <v>152000</v>
      </c>
      <c r="N27" s="85" t="n">
        <v>0</v>
      </c>
      <c r="O27" s="85" t="n">
        <v>152000</v>
      </c>
      <c r="P27" s="86" t="s">
        <v>41</v>
      </c>
      <c r="Q27" s="87" t="n">
        <v>30000</v>
      </c>
      <c r="R27" s="88" t="n">
        <v>152952.72</v>
      </c>
      <c r="S27" s="66" t="n">
        <v>149756.72</v>
      </c>
      <c r="T27" s="67" t="n">
        <f aca="false">S27/M27*1</f>
        <v>0.985241578947368</v>
      </c>
      <c r="U27" s="66"/>
      <c r="V27" s="68" t="n">
        <f aca="false">U27-R27</f>
        <v>-152952.72</v>
      </c>
      <c r="W27" s="69" t="n">
        <v>30000</v>
      </c>
      <c r="X27" s="70" t="n">
        <f aca="false">Q27-W27</f>
        <v>0</v>
      </c>
      <c r="Y27" s="71"/>
      <c r="Z27" s="72" t="n">
        <f aca="false">W27-Y27</f>
        <v>30000</v>
      </c>
      <c r="AA27" s="73" t="n">
        <v>2070110023</v>
      </c>
      <c r="AB27" s="74"/>
      <c r="AC27" s="74" t="s">
        <v>198</v>
      </c>
      <c r="AD27" s="92"/>
    </row>
    <row r="28" customFormat="false" ht="52.5" hidden="false" customHeight="true" outlineLevel="0" collapsed="false">
      <c r="B28" s="2" t="n">
        <v>24</v>
      </c>
      <c r="C28" s="78" t="n">
        <v>37</v>
      </c>
      <c r="D28" s="82" t="n">
        <v>45785</v>
      </c>
      <c r="E28" s="90" t="n">
        <v>165</v>
      </c>
      <c r="F28" s="81" t="s">
        <v>199</v>
      </c>
      <c r="G28" s="81" t="s">
        <v>200</v>
      </c>
      <c r="H28" s="81" t="s">
        <v>201</v>
      </c>
      <c r="I28" s="82" t="s">
        <v>202</v>
      </c>
      <c r="J28" s="82"/>
      <c r="K28" s="81" t="s">
        <v>203</v>
      </c>
      <c r="L28" s="83" t="s">
        <v>204</v>
      </c>
      <c r="M28" s="84" t="n">
        <v>102000</v>
      </c>
      <c r="N28" s="85" t="n">
        <v>0</v>
      </c>
      <c r="O28" s="85" t="n">
        <v>102000</v>
      </c>
      <c r="P28" s="86" t="s">
        <v>41</v>
      </c>
      <c r="Q28" s="87" t="n">
        <v>25000</v>
      </c>
      <c r="R28" s="88" t="n">
        <v>105320.41</v>
      </c>
      <c r="S28" s="66" t="n">
        <v>102000</v>
      </c>
      <c r="T28" s="67" t="n">
        <f aca="false">S28/M28*1</f>
        <v>1</v>
      </c>
      <c r="U28" s="66"/>
      <c r="V28" s="68" t="n">
        <f aca="false">U28-R28</f>
        <v>-105320.41</v>
      </c>
      <c r="W28" s="69" t="n">
        <v>25000</v>
      </c>
      <c r="X28" s="70" t="n">
        <f aca="false">Q28-W28</f>
        <v>0</v>
      </c>
      <c r="Y28" s="71"/>
      <c r="Z28" s="72" t="n">
        <f aca="false">W28</f>
        <v>25000</v>
      </c>
      <c r="AA28" s="73" t="n">
        <v>2070110023</v>
      </c>
      <c r="AB28" s="74"/>
      <c r="AC28" s="74" t="s">
        <v>205</v>
      </c>
      <c r="AD28" s="92"/>
    </row>
    <row r="29" customFormat="false" ht="52.5" hidden="false" customHeight="true" outlineLevel="0" collapsed="false">
      <c r="B29" s="2" t="n">
        <v>25</v>
      </c>
      <c r="C29" s="78" t="n">
        <v>38</v>
      </c>
      <c r="D29" s="82" t="n">
        <v>46815</v>
      </c>
      <c r="E29" s="90" t="n">
        <v>303</v>
      </c>
      <c r="F29" s="81" t="s">
        <v>206</v>
      </c>
      <c r="G29" s="81" t="s">
        <v>207</v>
      </c>
      <c r="H29" s="81" t="s">
        <v>208</v>
      </c>
      <c r="I29" s="82" t="s">
        <v>209</v>
      </c>
      <c r="J29" s="82" t="s">
        <v>209</v>
      </c>
      <c r="K29" s="81" t="s">
        <v>210</v>
      </c>
      <c r="L29" s="83" t="s">
        <v>211</v>
      </c>
      <c r="M29" s="84" t="n">
        <v>100000</v>
      </c>
      <c r="N29" s="85" t="n">
        <v>0</v>
      </c>
      <c r="O29" s="85" t="n">
        <v>100000</v>
      </c>
      <c r="P29" s="86" t="s">
        <v>212</v>
      </c>
      <c r="Q29" s="87" t="n">
        <v>25000</v>
      </c>
      <c r="R29" s="88" t="n">
        <v>157724.68</v>
      </c>
      <c r="S29" s="66" t="n">
        <v>100000</v>
      </c>
      <c r="T29" s="67" t="n">
        <f aca="false">S29/M29*1</f>
        <v>1</v>
      </c>
      <c r="U29" s="66"/>
      <c r="V29" s="68" t="n">
        <f aca="false">U29-R29</f>
        <v>-157724.68</v>
      </c>
      <c r="W29" s="69" t="n">
        <v>25000</v>
      </c>
      <c r="X29" s="70" t="n">
        <f aca="false">Q29-W29</f>
        <v>0</v>
      </c>
      <c r="Y29" s="71" t="n">
        <v>1000</v>
      </c>
      <c r="Z29" s="72" t="n">
        <f aca="false">W29-Y29</f>
        <v>24000</v>
      </c>
      <c r="AA29" s="73" t="n">
        <v>2070110023</v>
      </c>
      <c r="AB29" s="74"/>
      <c r="AC29" s="74" t="s">
        <v>213</v>
      </c>
      <c r="AD29" s="92"/>
    </row>
    <row r="30" customFormat="false" ht="52.5" hidden="false" customHeight="true" outlineLevel="0" collapsed="false">
      <c r="B30" s="2" t="n">
        <v>26</v>
      </c>
      <c r="C30" s="78" t="n">
        <v>39</v>
      </c>
      <c r="D30" s="79" t="n">
        <v>47686</v>
      </c>
      <c r="E30" s="80" t="n">
        <v>157</v>
      </c>
      <c r="F30" s="93" t="s">
        <v>214</v>
      </c>
      <c r="G30" s="94" t="s">
        <v>215</v>
      </c>
      <c r="H30" s="94" t="s">
        <v>216</v>
      </c>
      <c r="I30" s="79" t="s">
        <v>217</v>
      </c>
      <c r="J30" s="79" t="s">
        <v>217</v>
      </c>
      <c r="K30" s="93" t="s">
        <v>218</v>
      </c>
      <c r="L30" s="95" t="s">
        <v>219</v>
      </c>
      <c r="M30" s="96" t="n">
        <v>120000</v>
      </c>
      <c r="N30" s="97" t="n">
        <v>0</v>
      </c>
      <c r="O30" s="97" t="n">
        <v>120000</v>
      </c>
      <c r="P30" s="86" t="s">
        <v>212</v>
      </c>
      <c r="Q30" s="87" t="n">
        <v>25000</v>
      </c>
      <c r="R30" s="88" t="n">
        <v>140028.55</v>
      </c>
      <c r="S30" s="66" t="n">
        <v>120000</v>
      </c>
      <c r="T30" s="67" t="n">
        <f aca="false">S30/M30*1</f>
        <v>1</v>
      </c>
      <c r="U30" s="66"/>
      <c r="V30" s="68" t="n">
        <f aca="false">U30-R30</f>
        <v>-140028.55</v>
      </c>
      <c r="W30" s="69" t="n">
        <v>25000</v>
      </c>
      <c r="X30" s="70" t="n">
        <f aca="false">Q30-W30</f>
        <v>0</v>
      </c>
      <c r="Y30" s="71"/>
      <c r="Z30" s="72" t="n">
        <f aca="false">W30</f>
        <v>25000</v>
      </c>
      <c r="AA30" s="73" t="n">
        <v>2070110023</v>
      </c>
      <c r="AB30" s="74"/>
      <c r="AC30" s="74" t="s">
        <v>220</v>
      </c>
      <c r="AD30" s="92"/>
    </row>
    <row r="31" customFormat="false" ht="52.5" hidden="false" customHeight="true" outlineLevel="0" collapsed="false">
      <c r="B31" s="2" t="n">
        <v>27</v>
      </c>
      <c r="C31" s="98" t="n">
        <v>41</v>
      </c>
      <c r="D31" s="99" t="n">
        <v>47223</v>
      </c>
      <c r="E31" s="100" t="n">
        <v>172</v>
      </c>
      <c r="F31" s="93" t="s">
        <v>221</v>
      </c>
      <c r="G31" s="101" t="s">
        <v>222</v>
      </c>
      <c r="H31" s="101" t="s">
        <v>223</v>
      </c>
      <c r="I31" s="99" t="s">
        <v>224</v>
      </c>
      <c r="J31" s="99" t="s">
        <v>224</v>
      </c>
      <c r="K31" s="102" t="s">
        <v>225</v>
      </c>
      <c r="L31" s="103" t="s">
        <v>226</v>
      </c>
      <c r="M31" s="96" t="n">
        <v>100600</v>
      </c>
      <c r="N31" s="97" t="n">
        <v>5829.37</v>
      </c>
      <c r="O31" s="97" t="n">
        <v>94770.63</v>
      </c>
      <c r="P31" s="104" t="s">
        <v>212</v>
      </c>
      <c r="Q31" s="105" t="n">
        <v>25000</v>
      </c>
      <c r="R31" s="88" t="n">
        <v>79361.8</v>
      </c>
      <c r="S31" s="66" t="n">
        <v>79163.8</v>
      </c>
      <c r="T31" s="108" t="n">
        <f aca="false">S31/M31*1</f>
        <v>0.786916500994036</v>
      </c>
      <c r="U31" s="66"/>
      <c r="V31" s="106" t="n">
        <f aca="false">U31-R31</f>
        <v>-79361.8</v>
      </c>
      <c r="W31" s="69" t="n">
        <v>19672.91</v>
      </c>
      <c r="X31" s="70" t="n">
        <f aca="false">Q31-W31</f>
        <v>5327.09</v>
      </c>
      <c r="Y31" s="71"/>
      <c r="Z31" s="72" t="n">
        <f aca="false">W31</f>
        <v>19672.91</v>
      </c>
      <c r="AA31" s="113" t="n">
        <v>2070110023</v>
      </c>
      <c r="AB31" s="107"/>
      <c r="AC31" s="107" t="s">
        <v>227</v>
      </c>
      <c r="AD31" s="109" t="s">
        <v>228</v>
      </c>
    </row>
    <row r="32" customFormat="false" ht="52.5" hidden="false" customHeight="true" outlineLevel="0" collapsed="false">
      <c r="B32" s="2" t="n">
        <v>28</v>
      </c>
      <c r="C32" s="78" t="n">
        <v>43</v>
      </c>
      <c r="D32" s="79" t="n">
        <v>46780</v>
      </c>
      <c r="E32" s="80" t="n">
        <v>137</v>
      </c>
      <c r="F32" s="93" t="s">
        <v>229</v>
      </c>
      <c r="G32" s="93" t="s">
        <v>230</v>
      </c>
      <c r="H32" s="93" t="s">
        <v>231</v>
      </c>
      <c r="I32" s="79" t="s">
        <v>232</v>
      </c>
      <c r="J32" s="79"/>
      <c r="K32" s="93" t="s">
        <v>233</v>
      </c>
      <c r="L32" s="95" t="s">
        <v>234</v>
      </c>
      <c r="M32" s="96" t="n">
        <v>101263.29</v>
      </c>
      <c r="N32" s="97" t="n">
        <v>84634.99</v>
      </c>
      <c r="O32" s="97" t="n">
        <v>16628.3</v>
      </c>
      <c r="P32" s="86" t="s">
        <v>212</v>
      </c>
      <c r="Q32" s="87" t="n">
        <v>16628.3</v>
      </c>
      <c r="R32" s="88" t="n">
        <v>107002.23</v>
      </c>
      <c r="S32" s="66" t="n">
        <v>101263.29</v>
      </c>
      <c r="T32" s="67" t="n">
        <f aca="false">S32/M32*1</f>
        <v>1</v>
      </c>
      <c r="U32" s="66" t="n">
        <v>86624.72</v>
      </c>
      <c r="V32" s="68" t="n">
        <f aca="false">U32-R32</f>
        <v>-20377.51</v>
      </c>
      <c r="W32" s="69" t="n">
        <v>16628.3</v>
      </c>
      <c r="X32" s="70" t="n">
        <f aca="false">Q32-W32</f>
        <v>0</v>
      </c>
      <c r="Y32" s="71"/>
      <c r="Z32" s="72" t="n">
        <f aca="false">W32</f>
        <v>16628.3</v>
      </c>
      <c r="AA32" s="73" t="n">
        <v>2070110023</v>
      </c>
      <c r="AB32" s="74"/>
      <c r="AC32" s="74" t="s">
        <v>235</v>
      </c>
      <c r="AD32" s="76"/>
    </row>
    <row r="33" customFormat="false" ht="52.5" hidden="false" customHeight="true" outlineLevel="0" collapsed="false">
      <c r="B33" s="2" t="n">
        <v>29</v>
      </c>
      <c r="C33" s="114" t="n">
        <v>45</v>
      </c>
      <c r="D33" s="115" t="n">
        <v>47497</v>
      </c>
      <c r="E33" s="116" t="n">
        <v>856450</v>
      </c>
      <c r="F33" s="117" t="s">
        <v>236</v>
      </c>
      <c r="G33" s="117" t="s">
        <v>237</v>
      </c>
      <c r="H33" s="117" t="s">
        <v>238</v>
      </c>
      <c r="I33" s="115" t="s">
        <v>239</v>
      </c>
      <c r="J33" s="115" t="s">
        <v>239</v>
      </c>
      <c r="K33" s="117" t="s">
        <v>240</v>
      </c>
      <c r="L33" s="118" t="s">
        <v>138</v>
      </c>
      <c r="M33" s="119" t="n">
        <v>146645</v>
      </c>
      <c r="N33" s="120" t="n">
        <v>96645</v>
      </c>
      <c r="O33" s="120" t="n">
        <v>50000</v>
      </c>
      <c r="P33" s="121" t="s">
        <v>212</v>
      </c>
      <c r="Q33" s="122" t="n">
        <v>15371.7</v>
      </c>
      <c r="R33" s="123" t="n">
        <v>144547.94</v>
      </c>
      <c r="S33" s="124" t="n">
        <v>144547.94</v>
      </c>
      <c r="T33" s="125" t="n">
        <f aca="false">S33/M33*1</f>
        <v>0.985699751099594</v>
      </c>
      <c r="U33" s="124"/>
      <c r="V33" s="126" t="n">
        <f aca="false">U33-R33</f>
        <v>-144547.94</v>
      </c>
      <c r="W33" s="127" t="n">
        <v>15371.7</v>
      </c>
      <c r="X33" s="128" t="n">
        <f aca="false">Q33-W33</f>
        <v>0</v>
      </c>
      <c r="Y33" s="129" t="n">
        <f aca="false">W33*4/100</f>
        <v>614.868</v>
      </c>
      <c r="Z33" s="130" t="n">
        <f aca="false">W33-Y33</f>
        <v>14756.832</v>
      </c>
      <c r="AA33" s="131" t="n">
        <v>2070110033</v>
      </c>
      <c r="AB33" s="132"/>
      <c r="AC33" s="132" t="s">
        <v>241</v>
      </c>
      <c r="AD33" s="133"/>
    </row>
    <row r="34" customFormat="false" ht="41.25" hidden="false" customHeight="true" outlineLevel="0" collapsed="false">
      <c r="P34" s="134" t="s">
        <v>242</v>
      </c>
      <c r="Q34" s="135" t="n">
        <f aca="false">SUM(Q5:Q33)</f>
        <v>962000</v>
      </c>
      <c r="V34" s="136"/>
      <c r="W34" s="137"/>
      <c r="X34" s="138" t="n">
        <f aca="false">SUM(X5:X33)</f>
        <v>8599.79</v>
      </c>
      <c r="Y34" s="139" t="n">
        <f aca="false">SUM(Y5:Y33)</f>
        <v>4414.868</v>
      </c>
      <c r="Z34" s="140" t="n">
        <f aca="false">SUM(Z5:Z33)</f>
        <v>948985.342</v>
      </c>
    </row>
    <row r="35" customFormat="false" ht="58.5" hidden="false" customHeight="true" outlineLevel="0" collapsed="false">
      <c r="F35" s="1" t="s">
        <v>243</v>
      </c>
      <c r="Q35" s="141"/>
      <c r="T35" s="142"/>
      <c r="W35" s="141"/>
      <c r="Y35" s="143" t="n">
        <f aca="false">Z34+Y34</f>
        <v>953400.21</v>
      </c>
      <c r="Z35" s="143"/>
    </row>
    <row r="36" customFormat="false" ht="36" hidden="false" customHeight="true" outlineLevel="0" collapsed="false"/>
    <row r="37" customFormat="false" ht="36.75" hidden="false" customHeight="true" outlineLevel="0" collapsed="false">
      <c r="P37" s="1"/>
      <c r="Q37" s="1"/>
      <c r="R37" s="1"/>
      <c r="W37" s="1"/>
      <c r="X37" s="1"/>
      <c r="Z37" s="1"/>
    </row>
    <row r="38" customFormat="false" ht="30.75" hidden="false" customHeight="true" outlineLevel="0" collapsed="false">
      <c r="P38" s="144" t="s">
        <v>244</v>
      </c>
      <c r="Q38" s="144"/>
      <c r="R38" s="144"/>
      <c r="S38" s="144"/>
      <c r="W38" s="145" t="s">
        <v>245</v>
      </c>
      <c r="X38" s="145"/>
      <c r="Z38" s="1"/>
      <c r="AA38" s="146" t="s">
        <v>246</v>
      </c>
      <c r="AB38" s="146"/>
      <c r="AC38" s="146"/>
      <c r="AD38" s="146"/>
    </row>
    <row r="39" customFormat="false" ht="87.75" hidden="false" customHeight="true" outlineLevel="0" collapsed="false">
      <c r="P39" s="144" t="s">
        <v>30</v>
      </c>
      <c r="Q39" s="147" t="s">
        <v>247</v>
      </c>
      <c r="R39" s="148" t="s">
        <v>248</v>
      </c>
      <c r="S39" s="144" t="s">
        <v>242</v>
      </c>
      <c r="W39" s="144" t="s">
        <v>30</v>
      </c>
      <c r="X39" s="148" t="s">
        <v>248</v>
      </c>
      <c r="Y39" s="149"/>
      <c r="Z39" s="144" t="s">
        <v>30</v>
      </c>
      <c r="AA39" s="150" t="s">
        <v>249</v>
      </c>
      <c r="AB39" s="144" t="s">
        <v>250</v>
      </c>
      <c r="AC39" s="144" t="s">
        <v>251</v>
      </c>
      <c r="AD39" s="144" t="s">
        <v>252</v>
      </c>
    </row>
    <row r="40" customFormat="false" ht="33.75" hidden="false" customHeight="true" outlineLevel="0" collapsed="false">
      <c r="P40" s="151" t="n">
        <v>2070110023</v>
      </c>
      <c r="Q40" s="152"/>
      <c r="R40" s="153" t="n">
        <f aca="false">Q17+Q18+Q20+Q21+Q22+Q23+Q25+Q27+Q28+Q29+Q30+Q31+Q32</f>
        <v>376628.3</v>
      </c>
      <c r="S40" s="154" t="n">
        <f aca="false">R40+Q40</f>
        <v>376628.3</v>
      </c>
      <c r="W40" s="151" t="n">
        <v>2070110023</v>
      </c>
      <c r="X40" s="155" t="n">
        <f aca="false">X34</f>
        <v>8599.79</v>
      </c>
      <c r="Y40" s="156"/>
      <c r="Z40" s="157" t="n">
        <v>2070110482</v>
      </c>
      <c r="AA40" s="158" t="n">
        <f aca="false">W12</f>
        <v>35000</v>
      </c>
      <c r="AB40" s="159" t="n">
        <f aca="false">Y12</f>
        <v>1400</v>
      </c>
      <c r="AC40" s="160" t="n">
        <f aca="false">Z12</f>
        <v>33600</v>
      </c>
      <c r="AD40" s="161" t="s">
        <v>253</v>
      </c>
    </row>
    <row r="41" customFormat="false" ht="33.75" hidden="false" customHeight="true" outlineLevel="0" collapsed="false">
      <c r="P41" s="157" t="n">
        <v>2070110481</v>
      </c>
      <c r="Q41" s="162" t="n">
        <f aca="false">Q6+Q7+Q8+Q9+Q10+Q11+Q13+Q14</f>
        <v>325000</v>
      </c>
      <c r="R41" s="163"/>
      <c r="S41" s="164" t="n">
        <f aca="false">R41+Q41</f>
        <v>325000</v>
      </c>
      <c r="W41" s="157"/>
      <c r="X41" s="162"/>
      <c r="Y41" s="156"/>
      <c r="Z41" s="157" t="n">
        <v>2070110523</v>
      </c>
      <c r="AA41" s="158" t="n">
        <f aca="false">W19</f>
        <v>35000</v>
      </c>
      <c r="AB41" s="159" t="n">
        <f aca="false">Y19</f>
        <v>1400</v>
      </c>
      <c r="AC41" s="160" t="n">
        <f aca="false">Z19</f>
        <v>33600</v>
      </c>
      <c r="AD41" s="161" t="s">
        <v>253</v>
      </c>
    </row>
    <row r="42" customFormat="false" ht="33.75" hidden="false" customHeight="true" outlineLevel="0" collapsed="false">
      <c r="P42" s="157" t="n">
        <v>2070110482</v>
      </c>
      <c r="Q42" s="162" t="n">
        <f aca="false">Q5+Q12+Q15+Q16</f>
        <v>150000</v>
      </c>
      <c r="R42" s="163"/>
      <c r="S42" s="164" t="n">
        <f aca="false">R42+Q42</f>
        <v>150000</v>
      </c>
      <c r="W42" s="157"/>
      <c r="X42" s="162"/>
      <c r="Y42" s="156"/>
      <c r="Z42" s="165" t="n">
        <v>2070110023</v>
      </c>
      <c r="AA42" s="166" t="n">
        <f aca="false">W29</f>
        <v>25000</v>
      </c>
      <c r="AB42" s="167" t="n">
        <f aca="false">Y29</f>
        <v>1000</v>
      </c>
      <c r="AC42" s="168" t="n">
        <f aca="false">Z29</f>
        <v>24000</v>
      </c>
      <c r="AD42" s="169" t="s">
        <v>254</v>
      </c>
    </row>
    <row r="43" customFormat="false" ht="33.75" hidden="false" customHeight="true" outlineLevel="0" collapsed="false">
      <c r="P43" s="157" t="n">
        <v>2070110523</v>
      </c>
      <c r="Q43" s="162" t="n">
        <f aca="false">Q19+7000</f>
        <v>42000</v>
      </c>
      <c r="R43" s="163"/>
      <c r="S43" s="164" t="n">
        <f aca="false">R43+Q43</f>
        <v>42000</v>
      </c>
      <c r="W43" s="157"/>
      <c r="X43" s="162"/>
      <c r="Y43" s="156"/>
      <c r="Z43" s="170" t="n">
        <v>2070110033</v>
      </c>
      <c r="AA43" s="158" t="n">
        <f aca="false">W33</f>
        <v>15371.7</v>
      </c>
      <c r="AB43" s="159" t="n">
        <f aca="false">Y33</f>
        <v>614.868</v>
      </c>
      <c r="AC43" s="160" t="n">
        <f aca="false">Z33</f>
        <v>14756.832</v>
      </c>
      <c r="AD43" s="171" t="s">
        <v>254</v>
      </c>
    </row>
    <row r="44" customFormat="false" ht="33.75" hidden="false" customHeight="true" outlineLevel="0" collapsed="false">
      <c r="P44" s="157" t="n">
        <v>2070110033</v>
      </c>
      <c r="Q44" s="163"/>
      <c r="R44" s="162" t="n">
        <f aca="false">Q33</f>
        <v>15371.7</v>
      </c>
      <c r="S44" s="164" t="n">
        <f aca="false">R44+Q44</f>
        <v>15371.7</v>
      </c>
      <c r="W44" s="157"/>
      <c r="X44" s="162"/>
      <c r="Y44" s="156"/>
      <c r="Z44" s="4" t="s">
        <v>242</v>
      </c>
      <c r="AA44" s="172" t="n">
        <f aca="false">AA43+AA42+AA41+AA40</f>
        <v>110371.7</v>
      </c>
      <c r="AB44" s="172" t="n">
        <f aca="false">AB43+AB42+AB41+AB40</f>
        <v>4414.868</v>
      </c>
      <c r="AC44" s="172" t="n">
        <f aca="false">AC43+AC42+AC41+AC40</f>
        <v>105956.832</v>
      </c>
      <c r="AD44" s="173"/>
    </row>
    <row r="45" customFormat="false" ht="33.75" hidden="false" customHeight="true" outlineLevel="0" collapsed="false">
      <c r="P45" s="157" t="n">
        <v>2070110589</v>
      </c>
      <c r="Q45" s="163"/>
      <c r="R45" s="162" t="n">
        <f aca="false">Q24</f>
        <v>30000</v>
      </c>
      <c r="S45" s="164" t="n">
        <f aca="false">R45+Q45</f>
        <v>30000</v>
      </c>
      <c r="W45" s="170"/>
      <c r="X45" s="174"/>
      <c r="Y45" s="156"/>
    </row>
    <row r="46" customFormat="false" ht="33.75" hidden="false" customHeight="true" outlineLevel="0" collapsed="false">
      <c r="P46" s="175" t="n">
        <v>2070110042</v>
      </c>
      <c r="Q46" s="176"/>
      <c r="R46" s="177" t="n">
        <v>23000</v>
      </c>
      <c r="S46" s="178" t="n">
        <f aca="false">R46+Q46</f>
        <v>23000</v>
      </c>
      <c r="W46" s="179"/>
      <c r="X46" s="180"/>
      <c r="Y46" s="181"/>
    </row>
    <row r="47" customFormat="false" ht="33.75" hidden="false" customHeight="true" outlineLevel="0" collapsed="false">
      <c r="P47" s="4" t="s">
        <v>242</v>
      </c>
      <c r="Q47" s="172" t="n">
        <f aca="false">SUM(Q40:Q46)</f>
        <v>517000</v>
      </c>
      <c r="R47" s="172" t="n">
        <f aca="false">SUM(R40:R46)</f>
        <v>445000</v>
      </c>
      <c r="S47" s="172" t="n">
        <f aca="false">SUM(S40:S46)</f>
        <v>962000</v>
      </c>
      <c r="W47" s="4" t="s">
        <v>242</v>
      </c>
      <c r="X47" s="182" t="n">
        <f aca="false">SUM(X40:X45)</f>
        <v>8599.79</v>
      </c>
      <c r="Y47" s="8"/>
    </row>
    <row r="48" customFormat="false" ht="25.5" hidden="false" customHeight="true" outlineLevel="0" collapsed="false">
      <c r="P48" s="183"/>
      <c r="Q48" s="141"/>
      <c r="Z48" s="141"/>
    </row>
    <row r="49" customFormat="false" ht="15.75" hidden="false" customHeight="false" outlineLevel="0" collapsed="false">
      <c r="Z49" s="141"/>
    </row>
  </sheetData>
  <mergeCells count="10">
    <mergeCell ref="C2:Q2"/>
    <mergeCell ref="AA2:AB2"/>
    <mergeCell ref="C3:K3"/>
    <mergeCell ref="M3:Q3"/>
    <mergeCell ref="R3:Y3"/>
    <mergeCell ref="AA3:AC3"/>
    <mergeCell ref="Y35:Z35"/>
    <mergeCell ref="P38:S38"/>
    <mergeCell ref="W38:X38"/>
    <mergeCell ref="AA38:AD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8624E87A3D74A898E79FDA67D822F" ma:contentTypeVersion="15" ma:contentTypeDescription="Creare un nuovo documento." ma:contentTypeScope="" ma:versionID="17f98addb2aa1465774ec5ac8388bd08">
  <xsd:schema xmlns:xsd="http://www.w3.org/2001/XMLSchema" xmlns:xs="http://www.w3.org/2001/XMLSchema" xmlns:p="http://schemas.microsoft.com/office/2006/metadata/properties" xmlns:ns3="8d3963c1-e6e7-4766-afac-2d4b1264f9cc" xmlns:ns4="97a0b68d-71ca-4a49-a855-9e605fbdab2b" targetNamespace="http://schemas.microsoft.com/office/2006/metadata/properties" ma:root="true" ma:fieldsID="c7aa859cf879943a75318f38725371e8" ns3:_="" ns4:_="">
    <xsd:import namespace="8d3963c1-e6e7-4766-afac-2d4b1264f9cc"/>
    <xsd:import namespace="97a0b68d-71ca-4a49-a855-9e605fbdab2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63c1-e6e7-4766-afac-2d4b1264f9c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b68d-71ca-4a49-a855-9e605fbdab2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3963c1-e6e7-4766-afac-2d4b1264f9cc" xsi:nil="true"/>
  </documentManagement>
</p:properties>
</file>

<file path=customXml/itemProps1.xml><?xml version="1.0" encoding="utf-8"?>
<ds:datastoreItem xmlns:ds="http://schemas.openxmlformats.org/officeDocument/2006/customXml" ds:itemID="{F862859F-840D-474B-8C42-9C6039209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963c1-e6e7-4766-afac-2d4b1264f9cc"/>
    <ds:schemaRef ds:uri="97a0b68d-71ca-4a49-a855-9e605fbd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D51E45-0F39-4900-A3D1-460E6820A6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369612-2D22-46AD-844E-B62B56B7124C}">
  <ds:schemaRefs>
    <ds:schemaRef ds:uri="http://purl.org/dc/elements/1.1/"/>
    <ds:schemaRef ds:uri="http://www.w3.org/XML/1998/namespace"/>
    <ds:schemaRef ds:uri="http://schemas.microsoft.com/office/2006/documentManagement/types"/>
    <ds:schemaRef ds:uri="8d3963c1-e6e7-4766-afac-2d4b1264f9cc"/>
    <ds:schemaRef ds:uri="http://schemas.microsoft.com/office/2006/metadata/properties"/>
    <ds:schemaRef ds:uri="97a0b68d-71ca-4a49-a855-9e605fbdab2b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2025-03-04T06:56:21Z</dcterms:created>
  <dc:creator>Simone Ippoliti</dc:creator>
  <dc:description/>
  <dc:language>it-IT</dc:language>
  <cp:lastModifiedBy>Simone Ippoliti</cp:lastModifiedBy>
  <dcterms:modified xsi:type="dcterms:W3CDTF">2025-05-19T08:05:43Z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0x010100CAD8624E87A3D74A898E79FDA67D822F</vt:lpwstr>
  </property>
</Properties>
</file>